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never" codeName="ЭтаКнига"/>
  <bookViews>
    <workbookView xWindow="19710" yWindow="1070" windowWidth="9110" windowHeight="11370" tabRatio="903"/>
  </bookViews>
  <sheets>
    <sheet name="Реестр продуктов" sheetId="55" r:id="rId1"/>
    <sheet name="Перечень Программ для ЭВМ" sheetId="79" r:id="rId2"/>
    <sheet name="Спека" sheetId="80" r:id="rId3"/>
    <sheet name="Континент 3.9" sheetId="67" r:id="rId4"/>
    <sheet name="Континент 3.9.3 KB" sheetId="78" r:id="rId5"/>
    <sheet name="Континент 4" sheetId="72" r:id="rId6"/>
    <sheet name="Континент АП-ZТN" sheetId="77" r:id="rId7"/>
    <sheet name="Secret Net Studio" sheetId="47" r:id="rId8"/>
    <sheet name="Secret Net LSP" sheetId="73" r:id="rId9"/>
    <sheet name="SN LSP и SNS" sheetId="74" r:id="rId10"/>
    <sheet name="vGate R2" sheetId="60" r:id="rId11"/>
    <sheet name="Континент WAF" sheetId="46" r:id="rId12"/>
    <sheet name="Соболь" sheetId="42" r:id="rId13"/>
    <sheet name="Континент TLS 2" sheetId="70" r:id="rId14"/>
    <sheet name="Secret MDM" sheetId="75" r:id="rId15"/>
    <sheet name="Jinn" sheetId="57" r:id="rId16"/>
    <sheet name="Континент 3.9 Экспорт" sheetId="76" r:id="rId17"/>
    <sheet name="Континент 3.7" sheetId="64" r:id="rId18"/>
    <sheet name="Терминал" sheetId="62" r:id="rId19"/>
  </sheets>
  <externalReferences>
    <externalReference r:id="rId20"/>
  </externalReferences>
  <definedNames>
    <definedName name="_xlnm._FilterDatabase" localSheetId="15" hidden="1">Jinn!$A$4:$D$196</definedName>
    <definedName name="_xlnm._FilterDatabase" localSheetId="14" hidden="1">'Secret MDM'!$A$11:$G$24</definedName>
    <definedName name="_xlnm._FilterDatabase" localSheetId="8" hidden="1">'Secret Net LSP'!$A$11:$G$48</definedName>
    <definedName name="_xlnm._FilterDatabase" localSheetId="7" hidden="1">'Secret Net Studio'!$A$11:$G$111</definedName>
    <definedName name="_xlnm._FilterDatabase" localSheetId="9" hidden="1">'SN LSP и SNS'!$A$11:$G$48</definedName>
    <definedName name="_xlnm._FilterDatabase" localSheetId="10" hidden="1">'vGate R2'!$A$4:$G$27</definedName>
    <definedName name="_xlnm._FilterDatabase" localSheetId="17" hidden="1">'Континент 3.7'!$A$4:$D$77</definedName>
    <definedName name="_xlnm._FilterDatabase" localSheetId="3" hidden="1">'Континент 3.9'!$A$4:$D$343</definedName>
    <definedName name="_xlnm._FilterDatabase" localSheetId="16" hidden="1">'Континент 3.9 Экспорт'!$A$4:$D$94</definedName>
    <definedName name="_xlnm._FilterDatabase" localSheetId="4" hidden="1">'Континент 3.9.3 KB'!$A$7:$D$89</definedName>
    <definedName name="_xlnm._FilterDatabase" localSheetId="5" hidden="1">'Континент 4'!$A$4:$D$191</definedName>
    <definedName name="_xlnm._FilterDatabase" localSheetId="13" hidden="1">'Континент TLS 2'!$A$4:$D$202</definedName>
    <definedName name="_xlnm._FilterDatabase" localSheetId="11" hidden="1">'Континент WAF'!$A$4:$D$73</definedName>
    <definedName name="_xlnm._FilterDatabase" localSheetId="6" hidden="1">'Континент АП-ZТN'!$A$7:$G$7</definedName>
    <definedName name="_xlnm._FilterDatabase" localSheetId="12" hidden="1">Соболь!$A$10:$G$75</definedName>
    <definedName name="_xlnm._FilterDatabase" localSheetId="18" hidden="1">Терминал!$A$4:$D$10</definedName>
    <definedName name="RNW_30">0.7</definedName>
    <definedName name="RNW_50">0.5</definedName>
    <definedName name="SN7.x_A__250__SP1Y" localSheetId="14">#REF!</definedName>
    <definedName name="SN7.x_A__250__SP1Y" localSheetId="8">#REF!</definedName>
    <definedName name="SN7.x_A__250__SP1Y" localSheetId="9">#REF!</definedName>
    <definedName name="SN7.x_A__250__SP1Y" localSheetId="16">#REF!</definedName>
    <definedName name="SN7.x_A__250__SP1Y" localSheetId="4">#REF!</definedName>
    <definedName name="SN7.x_A__250__SP1Y" localSheetId="5">#REF!</definedName>
    <definedName name="SN7.x_A__250__SP1Y" localSheetId="13">#REF!</definedName>
    <definedName name="SN7.x_A__250__SP1Y" localSheetId="6">#REF!</definedName>
    <definedName name="SN7.x_A__250__SP1Y">#REF!</definedName>
    <definedName name="SN7.x_A__250__SUP_ST" localSheetId="14">#REF!</definedName>
    <definedName name="SN7.x_A__250__SUP_ST" localSheetId="8">#REF!</definedName>
    <definedName name="SN7.x_A__250__SUP_ST" localSheetId="9">#REF!</definedName>
    <definedName name="SN7.x_A__250__SUP_ST" localSheetId="16">#REF!</definedName>
    <definedName name="SN7.x_A__250__SUP_ST" localSheetId="4">#REF!</definedName>
    <definedName name="SN7.x_A__250__SUP_ST" localSheetId="5">#REF!</definedName>
    <definedName name="SN7.x_A__250__SUP_ST" localSheetId="13">#REF!</definedName>
    <definedName name="SN7.x_A__250__SUP_ST" localSheetId="6">#REF!</definedName>
    <definedName name="SN7.x_A__250__SUP_ST">#REF!</definedName>
    <definedName name="SN7.x_A_1_50__SP1Y" localSheetId="14">#REF!</definedName>
    <definedName name="SN7.x_A_1_50__SP1Y" localSheetId="8">#REF!</definedName>
    <definedName name="SN7.x_A_1_50__SP1Y" localSheetId="9">#REF!</definedName>
    <definedName name="SN7.x_A_1_50__SP1Y" localSheetId="16">#REF!</definedName>
    <definedName name="SN7.x_A_1_50__SP1Y" localSheetId="4">#REF!</definedName>
    <definedName name="SN7.x_A_1_50__SP1Y" localSheetId="5">#REF!</definedName>
    <definedName name="SN7.x_A_1_50__SP1Y" localSheetId="13">#REF!</definedName>
    <definedName name="SN7.x_A_1_50__SP1Y" localSheetId="6">#REF!</definedName>
    <definedName name="SN7.x_A_1_50__SP1Y">#REF!</definedName>
    <definedName name="SN7.x_A_1_50__SUP_ST" localSheetId="14">#REF!</definedName>
    <definedName name="SN7.x_A_1_50__SUP_ST" localSheetId="8">#REF!</definedName>
    <definedName name="SN7.x_A_1_50__SUP_ST" localSheetId="9">#REF!</definedName>
    <definedName name="SN7.x_A_1_50__SUP_ST" localSheetId="16">#REF!</definedName>
    <definedName name="SN7.x_A_1_50__SUP_ST" localSheetId="4">#REF!</definedName>
    <definedName name="SN7.x_A_1_50__SUP_ST" localSheetId="5">#REF!</definedName>
    <definedName name="SN7.x_A_1_50__SUP_ST" localSheetId="13">#REF!</definedName>
    <definedName name="SN7.x_A_1_50__SUP_ST" localSheetId="6">#REF!</definedName>
    <definedName name="SN7.x_A_1_50__SUP_ST">#REF!</definedName>
    <definedName name="SN7.x_A_101_250__SP1Y" localSheetId="14">#REF!</definedName>
    <definedName name="SN7.x_A_101_250__SP1Y" localSheetId="8">#REF!</definedName>
    <definedName name="SN7.x_A_101_250__SP1Y" localSheetId="9">#REF!</definedName>
    <definedName name="SN7.x_A_101_250__SP1Y" localSheetId="16">#REF!</definedName>
    <definedName name="SN7.x_A_101_250__SP1Y" localSheetId="4">#REF!</definedName>
    <definedName name="SN7.x_A_101_250__SP1Y" localSheetId="5">#REF!</definedName>
    <definedName name="SN7.x_A_101_250__SP1Y" localSheetId="13">#REF!</definedName>
    <definedName name="SN7.x_A_101_250__SP1Y" localSheetId="6">#REF!</definedName>
    <definedName name="SN7.x_A_101_250__SP1Y">#REF!</definedName>
    <definedName name="SN7.x_A_101_250__SUP_ST" localSheetId="14">#REF!</definedName>
    <definedName name="SN7.x_A_101_250__SUP_ST" localSheetId="8">#REF!</definedName>
    <definedName name="SN7.x_A_101_250__SUP_ST" localSheetId="9">#REF!</definedName>
    <definedName name="SN7.x_A_101_250__SUP_ST" localSheetId="16">#REF!</definedName>
    <definedName name="SN7.x_A_101_250__SUP_ST" localSheetId="4">#REF!</definedName>
    <definedName name="SN7.x_A_101_250__SUP_ST" localSheetId="5">#REF!</definedName>
    <definedName name="SN7.x_A_101_250__SUP_ST" localSheetId="13">#REF!</definedName>
    <definedName name="SN7.x_A_101_250__SUP_ST" localSheetId="6">#REF!</definedName>
    <definedName name="SN7.x_A_101_250__SUP_ST">#REF!</definedName>
    <definedName name="SN7.x_A_51_100__SP1Y" localSheetId="14">#REF!</definedName>
    <definedName name="SN7.x_A_51_100__SP1Y" localSheetId="8">#REF!</definedName>
    <definedName name="SN7.x_A_51_100__SP1Y" localSheetId="9">#REF!</definedName>
    <definedName name="SN7.x_A_51_100__SP1Y" localSheetId="16">#REF!</definedName>
    <definedName name="SN7.x_A_51_100__SP1Y" localSheetId="4">#REF!</definedName>
    <definedName name="SN7.x_A_51_100__SP1Y" localSheetId="5">#REF!</definedName>
    <definedName name="SN7.x_A_51_100__SP1Y" localSheetId="13">#REF!</definedName>
    <definedName name="SN7.x_A_51_100__SP1Y" localSheetId="6">#REF!</definedName>
    <definedName name="SN7.x_A_51_100__SP1Y">#REF!</definedName>
    <definedName name="SN7.x_A_51_100__SUP_ST" localSheetId="14">#REF!</definedName>
    <definedName name="SN7.x_A_51_100__SUP_ST" localSheetId="8">#REF!</definedName>
    <definedName name="SN7.x_A_51_100__SUP_ST" localSheetId="9">#REF!</definedName>
    <definedName name="SN7.x_A_51_100__SUP_ST" localSheetId="16">#REF!</definedName>
    <definedName name="SN7.x_A_51_100__SUP_ST" localSheetId="4">#REF!</definedName>
    <definedName name="SN7.x_A_51_100__SUP_ST" localSheetId="5">#REF!</definedName>
    <definedName name="SN7.x_A_51_100__SUP_ST" localSheetId="13">#REF!</definedName>
    <definedName name="SN7.x_A_51_100__SUP_ST" localSheetId="6">#REF!</definedName>
    <definedName name="SN7.x_A_51_100__SUP_ST">#REF!</definedName>
    <definedName name="за_1_клиента_при_покупке_1_50_клиентов_Состав__Лицензия___ТП_уровня_Базовый__срок_1_год" localSheetId="14">#REF!</definedName>
    <definedName name="за_1_клиента_при_покупке_1_50_клиентов_Состав__Лицензия___ТП_уровня_Базовый__срок_1_год" localSheetId="8">#REF!</definedName>
    <definedName name="за_1_клиента_при_покупке_1_50_клиентов_Состав__Лицензия___ТП_уровня_Базовый__срок_1_год" localSheetId="9">#REF!</definedName>
    <definedName name="за_1_клиента_при_покупке_1_50_клиентов_Состав__Лицензия___ТП_уровня_Базовый__срок_1_год" localSheetId="16">#REF!</definedName>
    <definedName name="за_1_клиента_при_покупке_1_50_клиентов_Состав__Лицензия___ТП_уровня_Базовый__срок_1_год" localSheetId="4">#REF!</definedName>
    <definedName name="за_1_клиента_при_покупке_1_50_клиентов_Состав__Лицензия___ТП_уровня_Базовый__срок_1_год" localSheetId="5">#REF!</definedName>
    <definedName name="за_1_клиента_при_покупке_1_50_клиентов_Состав__Лицензия___ТП_уровня_Базовый__срок_1_год" localSheetId="13">#REF!</definedName>
    <definedName name="за_1_клиента_при_покупке_1_50_клиентов_Состав__Лицензия___ТП_уровня_Базовый__срок_1_год" localSheetId="6">#REF!</definedName>
    <definedName name="за_1_клиента_при_покупке_1_50_клиентов_Состав__Лицензия___ТП_уровня_Базовый__срок_1_год">#REF!</definedName>
    <definedName name="_xlnm.Print_Titles" localSheetId="14">'Secret MDM'!$6:$6</definedName>
    <definedName name="_xlnm.Print_Titles" localSheetId="8">'Secret Net LSP'!$6:$6</definedName>
    <definedName name="_xlnm.Print_Titles" localSheetId="7">'Secret Net Studio'!$6:$6</definedName>
    <definedName name="_xlnm.Print_Titles" localSheetId="9">'SN LSP и SNS'!$6:$6</definedName>
    <definedName name="_xlnm.Print_Titles" localSheetId="10">'vGate R2'!$7:$7</definedName>
    <definedName name="_xlnm.Print_Titles" localSheetId="12">Соболь!$8:$8</definedName>
    <definedName name="_xlnm.Print_Titles" localSheetId="18">Терминал!#REF!</definedName>
    <definedName name="_xlnm.Print_Area" localSheetId="15">Jinn!$A$1:$D$201</definedName>
    <definedName name="_xlnm.Print_Area" localSheetId="14">'Secret MDM'!$A$1:$G$25</definedName>
    <definedName name="_xlnm.Print_Area" localSheetId="8">'Secret Net LSP'!$A$1:$G$50</definedName>
    <definedName name="_xlnm.Print_Area" localSheetId="7">'Secret Net Studio'!$A$1:$G$133</definedName>
    <definedName name="_xlnm.Print_Area" localSheetId="9">'SN LSP и SNS'!$A$1:$G$48</definedName>
    <definedName name="_xlnm.Print_Area" localSheetId="10">'vGate R2'!$A$1:$G$101</definedName>
    <definedName name="_xlnm.Print_Area" localSheetId="17">'Континент 3.7'!$A$1:$D$82</definedName>
    <definedName name="_xlnm.Print_Area" localSheetId="3">'Континент 3.9'!$A$1:$D$348</definedName>
    <definedName name="_xlnm.Print_Area" localSheetId="16">'Континент 3.9 Экспорт'!$A$1:$D$99</definedName>
    <definedName name="_xlnm.Print_Area" localSheetId="4">'Континент 3.9.3 KB'!$A$1:$D$116</definedName>
    <definedName name="_xlnm.Print_Area" localSheetId="5">'Континент 4'!$A$1:$D$183</definedName>
    <definedName name="_xlnm.Print_Area" localSheetId="13">'Континент TLS 2'!$A$1:$D$207</definedName>
    <definedName name="_xlnm.Print_Area" localSheetId="11">'Континент WAF'!$A$1:$D$77</definedName>
    <definedName name="_xlnm.Print_Area" localSheetId="6">'Континент АП-ZТN'!$A$1:$D$7</definedName>
    <definedName name="_xlnm.Print_Area" localSheetId="0">'Реестр продуктов'!$A$1:$G$157</definedName>
    <definedName name="_xlnm.Print_Area" localSheetId="12">Соболь!$A$1:$G$104</definedName>
    <definedName name="_xlnm.Print_Area" localSheetId="18">Терминал!$A$1:$D$15</definedName>
    <definedName name="Право_на_использование_Средства_защиты_информации_Secret_Net_7._Клиент__автономный_режим_работы_._Inc._TS_Basic_lvl" localSheetId="14">#REF!</definedName>
    <definedName name="Право_на_использование_Средства_защиты_информации_Secret_Net_7._Клиент__автономный_режим_работы_._Inc._TS_Basic_lvl" localSheetId="8">#REF!</definedName>
    <definedName name="Право_на_использование_Средства_защиты_информации_Secret_Net_7._Клиент__автономный_режим_работы_._Inc._TS_Basic_lvl" localSheetId="9">#REF!</definedName>
    <definedName name="Право_на_использование_Средства_защиты_информации_Secret_Net_7._Клиент__автономный_режим_работы_._Inc._TS_Basic_lvl" localSheetId="3">#REF!</definedName>
    <definedName name="Право_на_использование_Средства_защиты_информации_Secret_Net_7._Клиент__автономный_режим_работы_._Inc._TS_Basic_lvl" localSheetId="16">#REF!</definedName>
    <definedName name="Право_на_использование_Средства_защиты_информации_Secret_Net_7._Клиент__автономный_режим_работы_._Inc._TS_Basic_lvl" localSheetId="4">#REF!</definedName>
    <definedName name="Право_на_использование_Средства_защиты_информации_Secret_Net_7._Клиент__автономный_режим_работы_._Inc._TS_Basic_lvl" localSheetId="5">#REF!</definedName>
    <definedName name="Право_на_использование_Средства_защиты_информации_Secret_Net_7._Клиент__автономный_режим_работы_._Inc._TS_Basic_lvl" localSheetId="13">#REF!</definedName>
    <definedName name="Право_на_использование_Средства_защиты_информации_Secret_Net_7._Клиент__автономный_режим_работы_._Inc._TS_Basic_lvl" localSheetId="6">#REF!</definedName>
    <definedName name="Право_на_использование_Средства_защиты_информации_Secret_Net_7._Клиент__автономный_режим_работы_._Inc._TS_Basic_lvl">#REF!</definedName>
    <definedName name="Право_на_использование_Средства_защиты_информации_Secret_Net_7._Сервер_безопасности_класса_C._Inc._TS_Basic_lvl" localSheetId="14">#REF!</definedName>
    <definedName name="Право_на_использование_Средства_защиты_информации_Secret_Net_7._Сервер_безопасности_класса_C._Inc._TS_Basic_lvl" localSheetId="8">#REF!</definedName>
    <definedName name="Право_на_использование_Средства_защиты_информации_Secret_Net_7._Сервер_безопасности_класса_C._Inc._TS_Basic_lvl" localSheetId="9">#REF!</definedName>
    <definedName name="Право_на_использование_Средства_защиты_информации_Secret_Net_7._Сервер_безопасности_класса_C._Inc._TS_Basic_lvl" localSheetId="3">#REF!</definedName>
    <definedName name="Право_на_использование_Средства_защиты_информации_Secret_Net_7._Сервер_безопасности_класса_C._Inc._TS_Basic_lvl" localSheetId="16">#REF!</definedName>
    <definedName name="Право_на_использование_Средства_защиты_информации_Secret_Net_7._Сервер_безопасности_класса_C._Inc._TS_Basic_lvl" localSheetId="4">#REF!</definedName>
    <definedName name="Право_на_использование_Средства_защиты_информации_Secret_Net_7._Сервер_безопасности_класса_C._Inc._TS_Basic_lvl" localSheetId="5">#REF!</definedName>
    <definedName name="Право_на_использование_Средства_защиты_информации_Secret_Net_7._Сервер_безопасности_класса_C._Inc._TS_Basic_lvl" localSheetId="13">#REF!</definedName>
    <definedName name="Право_на_использование_Средства_защиты_информации_Secret_Net_7._Сервер_безопасности_класса_C._Inc._TS_Basic_lvl" localSheetId="6">#REF!</definedName>
    <definedName name="Право_на_использование_Средства_защиты_информации_Secret_Net_7._Сервер_безопасности_класса_C._Inc._TS_Basic_lvl">#REF!</definedName>
    <definedName name="Сервер_класса_С_–_от_1_до_49_рабочих_станций_серверов._Состав__Лицензия___ТП_уровня_Базовый__срок_1_год" localSheetId="14">#REF!</definedName>
    <definedName name="Сервер_класса_С_–_от_1_до_49_рабочих_станций_серверов._Состав__Лицензия___ТП_уровня_Базовый__срок_1_год" localSheetId="8">#REF!</definedName>
    <definedName name="Сервер_класса_С_–_от_1_до_49_рабочих_станций_серверов._Состав__Лицензия___ТП_уровня_Базовый__срок_1_год" localSheetId="9">#REF!</definedName>
    <definedName name="Сервер_класса_С_–_от_1_до_49_рабочих_станций_серверов._Состав__Лицензия___ТП_уровня_Базовый__срок_1_год" localSheetId="3">#REF!</definedName>
    <definedName name="Сервер_класса_С_–_от_1_до_49_рабочих_станций_серверов._Состав__Лицензия___ТП_уровня_Базовый__срок_1_год" localSheetId="16">#REF!</definedName>
    <definedName name="Сервер_класса_С_–_от_1_до_49_рабочих_станций_серверов._Состав__Лицензия___ТП_уровня_Базовый__срок_1_год" localSheetId="4">#REF!</definedName>
    <definedName name="Сервер_класса_С_–_от_1_до_49_рабочих_станций_серверов._Состав__Лицензия___ТП_уровня_Базовый__срок_1_год" localSheetId="5">#REF!</definedName>
    <definedName name="Сервер_класса_С_–_от_1_до_49_рабочих_станций_серверов._Состав__Лицензия___ТП_уровня_Базовый__срок_1_год" localSheetId="13">#REF!</definedName>
    <definedName name="Сервер_класса_С_–_от_1_до_49_рабочих_станций_серверов._Состав__Лицензия___ТП_уровня_Базовый__срок_1_год" localSheetId="6">#REF!</definedName>
    <definedName name="Сервер_класса_С_–_от_1_до_49_рабочих_станций_серверов._Состав__Лицензия___ТП_уровня_Базовый__срок_1_год">#REF!</definedName>
    <definedName name="Скидка_Партнера" localSheetId="14">#REF!</definedName>
    <definedName name="Скидка_Партнера" localSheetId="8">#REF!</definedName>
    <definedName name="Скидка_Партнера" localSheetId="9">#REF!</definedName>
    <definedName name="Скидка_Партнера" localSheetId="3">#REF!</definedName>
    <definedName name="Скидка_Партнера" localSheetId="16">#REF!</definedName>
    <definedName name="Скидка_Партнера" localSheetId="4">#REF!</definedName>
    <definedName name="Скидка_Партнера" localSheetId="5">#REF!</definedName>
    <definedName name="Скидка_Партнера" localSheetId="13">#REF!</definedName>
    <definedName name="Скидка_Партнера" localSheetId="6">#REF!</definedName>
    <definedName name="Скидка_Партнера">#REF!</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F39" i="77" l="1"/>
  <c r="E39" i="77"/>
  <c r="D39" i="77"/>
  <c r="C39" i="77"/>
  <c r="C22" i="80" l="1"/>
  <c r="G19" i="80"/>
  <c r="G18" i="80"/>
  <c r="G17" i="80"/>
  <c r="G20" i="80" s="1"/>
  <c r="B11" i="80"/>
  <c r="B10" i="80"/>
  <c r="B9" i="80"/>
  <c r="B8" i="80"/>
  <c r="C245" i="57" l="1"/>
  <c r="C243" i="57"/>
  <c r="C241" i="57"/>
  <c r="C239" i="57"/>
  <c r="C234" i="57"/>
  <c r="C232" i="57"/>
  <c r="C230" i="57"/>
  <c r="C228" i="57"/>
  <c r="C222" i="57"/>
  <c r="C220" i="57"/>
  <c r="C218" i="57"/>
  <c r="C216" i="57"/>
  <c r="C211" i="57"/>
  <c r="C209" i="57"/>
  <c r="C207" i="57"/>
  <c r="C205" i="57"/>
  <c r="C183" i="57"/>
  <c r="C180" i="57"/>
  <c r="C177" i="57"/>
  <c r="C174" i="57"/>
  <c r="C171" i="57"/>
  <c r="C168" i="57"/>
  <c r="C164" i="57"/>
  <c r="C161" i="57"/>
  <c r="C158" i="57"/>
  <c r="C155" i="57"/>
  <c r="C152" i="57"/>
  <c r="C149" i="57"/>
  <c r="C145" i="57"/>
  <c r="C142" i="57"/>
  <c r="C139" i="57"/>
  <c r="C135" i="57"/>
  <c r="C132" i="57"/>
  <c r="C129" i="57"/>
  <c r="C126" i="57"/>
  <c r="C122" i="57"/>
  <c r="C119" i="57"/>
  <c r="C116" i="57"/>
  <c r="C113" i="57"/>
  <c r="C109" i="57"/>
  <c r="C103" i="57"/>
  <c r="C100" i="57"/>
  <c r="C97" i="57"/>
  <c r="C94" i="57"/>
  <c r="C91" i="57"/>
  <c r="C88" i="57"/>
  <c r="C83" i="57"/>
  <c r="C80" i="57"/>
  <c r="C77" i="57"/>
  <c r="C74" i="57"/>
  <c r="C71" i="57"/>
  <c r="C68" i="57"/>
  <c r="C64" i="57"/>
  <c r="C60" i="57"/>
  <c r="C57" i="57"/>
  <c r="C54" i="57"/>
  <c r="C49" i="57"/>
  <c r="C45" i="57"/>
  <c r="C42" i="57"/>
  <c r="C39" i="57"/>
  <c r="C36" i="57"/>
  <c r="C31" i="57"/>
  <c r="C28" i="57"/>
  <c r="C25" i="57"/>
  <c r="C22" i="57"/>
  <c r="C18" i="57"/>
  <c r="C15" i="57"/>
  <c r="C12" i="57"/>
  <c r="C62" i="70"/>
  <c r="C60" i="70"/>
  <c r="C58" i="70"/>
  <c r="C56" i="70"/>
  <c r="C54" i="70"/>
  <c r="C52" i="70"/>
  <c r="C50" i="70"/>
  <c r="C46" i="70"/>
  <c r="C44" i="70"/>
  <c r="C42" i="70"/>
  <c r="C40" i="70"/>
  <c r="C38" i="70"/>
  <c r="C36" i="70"/>
  <c r="C34" i="70"/>
  <c r="F78" i="42"/>
  <c r="E78" i="42"/>
  <c r="D78" i="42"/>
  <c r="C78" i="42"/>
  <c r="F73" i="42"/>
  <c r="E73" i="42"/>
  <c r="D73" i="42"/>
  <c r="C73" i="42"/>
  <c r="F70" i="42"/>
  <c r="E70" i="42"/>
  <c r="D70" i="42"/>
  <c r="C70" i="42"/>
  <c r="F67" i="42"/>
  <c r="E67" i="42"/>
  <c r="D67" i="42"/>
  <c r="C67" i="42"/>
  <c r="F64" i="42"/>
  <c r="E64" i="42"/>
  <c r="D64" i="42"/>
  <c r="C64" i="42"/>
  <c r="F61" i="42"/>
  <c r="E61" i="42"/>
  <c r="D61" i="42"/>
  <c r="C61" i="42"/>
  <c r="F57" i="42"/>
  <c r="E57" i="42"/>
  <c r="D57" i="42"/>
  <c r="C57" i="42"/>
  <c r="F54" i="42"/>
  <c r="E54" i="42"/>
  <c r="D54" i="42"/>
  <c r="C54" i="42"/>
  <c r="F51" i="42"/>
  <c r="E51" i="42"/>
  <c r="D51" i="42"/>
  <c r="C51" i="42"/>
  <c r="F48" i="42"/>
  <c r="E48" i="42"/>
  <c r="D48" i="42"/>
  <c r="C48" i="42"/>
  <c r="F44" i="42"/>
  <c r="E44" i="42"/>
  <c r="D44" i="42"/>
  <c r="C44" i="42"/>
  <c r="F41" i="42"/>
  <c r="E41" i="42"/>
  <c r="D41" i="42"/>
  <c r="C41" i="42"/>
  <c r="F38" i="42"/>
  <c r="E38" i="42"/>
  <c r="D38" i="42"/>
  <c r="C38" i="42"/>
  <c r="F35" i="42"/>
  <c r="E35" i="42"/>
  <c r="D35" i="42"/>
  <c r="C35" i="42"/>
  <c r="F32" i="42"/>
  <c r="E32" i="42"/>
  <c r="D32" i="42"/>
  <c r="C32" i="42"/>
  <c r="F27" i="42"/>
  <c r="E27" i="42"/>
  <c r="D27" i="42"/>
  <c r="C27" i="42"/>
  <c r="F24" i="42"/>
  <c r="E24" i="42"/>
  <c r="D24" i="42"/>
  <c r="C24" i="42"/>
  <c r="F20" i="42"/>
  <c r="E20" i="42"/>
  <c r="D20" i="42"/>
  <c r="C20" i="42"/>
  <c r="F16" i="42"/>
  <c r="E16" i="42"/>
  <c r="D16" i="42"/>
  <c r="C16" i="42"/>
  <c r="F13" i="42"/>
  <c r="E13" i="42"/>
  <c r="D13" i="42"/>
  <c r="C13" i="42"/>
  <c r="C127" i="76" l="1"/>
  <c r="C126" i="76"/>
  <c r="C119" i="76"/>
  <c r="C118" i="76"/>
  <c r="C111" i="76"/>
  <c r="C110" i="76"/>
  <c r="C103" i="76"/>
  <c r="C102" i="76"/>
  <c r="C95" i="76"/>
  <c r="C94" i="76"/>
  <c r="C89" i="76"/>
  <c r="C88" i="76"/>
  <c r="C80" i="76"/>
  <c r="C79" i="76"/>
  <c r="C72" i="76"/>
  <c r="C71" i="76"/>
  <c r="C64" i="76"/>
  <c r="C63" i="76"/>
  <c r="C54" i="76"/>
  <c r="C53" i="76"/>
  <c r="C44" i="76"/>
  <c r="C43" i="76"/>
  <c r="C34" i="76"/>
  <c r="C33" i="76"/>
  <c r="C24" i="76"/>
  <c r="C23" i="76"/>
  <c r="C18" i="76"/>
  <c r="C17" i="76"/>
  <c r="C142" i="72"/>
  <c r="C141" i="72"/>
  <c r="C139" i="72"/>
  <c r="C138" i="72"/>
  <c r="C136" i="72"/>
  <c r="C135" i="72"/>
  <c r="C133" i="72"/>
  <c r="C132" i="72"/>
  <c r="C129" i="72"/>
  <c r="C128" i="72"/>
  <c r="C127" i="72"/>
  <c r="C126" i="72"/>
  <c r="C122" i="72"/>
  <c r="C121" i="72"/>
  <c r="C120" i="72"/>
  <c r="C119" i="72"/>
  <c r="C115" i="72"/>
  <c r="C114" i="72"/>
  <c r="C113" i="72"/>
  <c r="C112" i="72"/>
  <c r="C111" i="72"/>
  <c r="C107" i="72"/>
  <c r="C106" i="72"/>
  <c r="C105" i="72"/>
  <c r="C104" i="72"/>
  <c r="C103" i="72"/>
  <c r="C99" i="72"/>
  <c r="C98" i="72"/>
  <c r="C97" i="72"/>
  <c r="C96" i="72"/>
  <c r="C95" i="72"/>
  <c r="C90" i="72"/>
  <c r="C89" i="72"/>
  <c r="C88" i="72"/>
  <c r="C87" i="72"/>
  <c r="C86" i="72"/>
  <c r="C81" i="72"/>
  <c r="C80" i="72"/>
  <c r="C79" i="72"/>
  <c r="C78" i="72"/>
  <c r="C77" i="72"/>
  <c r="C72" i="72"/>
  <c r="C71" i="72"/>
  <c r="C69" i="72"/>
  <c r="C68" i="72"/>
  <c r="C67" i="72"/>
  <c r="C62" i="72"/>
  <c r="C61" i="72"/>
  <c r="C59" i="72"/>
  <c r="C58" i="72"/>
  <c r="C57" i="72"/>
  <c r="C53" i="72"/>
  <c r="C52" i="72"/>
  <c r="C48" i="72"/>
  <c r="C47" i="72"/>
  <c r="C43" i="72"/>
  <c r="C42" i="72"/>
  <c r="C40" i="72"/>
  <c r="C39" i="72"/>
  <c r="C38" i="72"/>
  <c r="C34" i="72"/>
  <c r="C33" i="72"/>
  <c r="C31" i="72"/>
  <c r="C30" i="72"/>
  <c r="C29" i="72"/>
  <c r="C25" i="72"/>
  <c r="C24" i="72"/>
  <c r="C22" i="72"/>
  <c r="C21" i="72"/>
  <c r="C20" i="72"/>
  <c r="C16" i="72"/>
  <c r="C15" i="72"/>
  <c r="C14" i="72"/>
  <c r="C13" i="72"/>
  <c r="C12" i="72"/>
  <c r="C115" i="78" l="1"/>
  <c r="C114" i="78"/>
  <c r="C109" i="78"/>
  <c r="C108" i="78"/>
  <c r="C103" i="78"/>
  <c r="C102" i="78"/>
  <c r="C97" i="78"/>
  <c r="C96" i="78"/>
  <c r="C91" i="78"/>
  <c r="C90" i="78"/>
  <c r="C85" i="78"/>
  <c r="C84" i="78"/>
  <c r="C79" i="78"/>
  <c r="C78" i="78"/>
  <c r="C72" i="78"/>
  <c r="C71" i="78"/>
  <c r="C64" i="78"/>
  <c r="C63" i="78"/>
  <c r="C56" i="78"/>
  <c r="C55" i="78"/>
  <c r="C48" i="78"/>
  <c r="C47" i="78"/>
  <c r="C40" i="78"/>
  <c r="C39" i="78"/>
  <c r="C32" i="78"/>
  <c r="C31" i="78"/>
  <c r="C24" i="78"/>
  <c r="C23" i="78"/>
  <c r="C16" i="78"/>
  <c r="C15" i="78"/>
  <c r="C216" i="67" l="1"/>
  <c r="C215" i="67"/>
  <c r="C208" i="67"/>
  <c r="C207" i="67"/>
  <c r="C200" i="67"/>
  <c r="C199" i="67"/>
  <c r="C192" i="67"/>
  <c r="C191" i="67"/>
  <c r="C184" i="67"/>
  <c r="C183" i="67"/>
  <c r="C176" i="67"/>
  <c r="C175" i="67"/>
  <c r="C168" i="67"/>
  <c r="C167" i="67"/>
  <c r="C162" i="67"/>
  <c r="C161" i="67"/>
  <c r="C154" i="67"/>
  <c r="C153" i="67"/>
  <c r="C145" i="67"/>
  <c r="C144" i="67"/>
  <c r="C137" i="67"/>
  <c r="C136" i="67"/>
  <c r="C129" i="67"/>
  <c r="C128" i="67"/>
  <c r="C120" i="67"/>
  <c r="C119" i="67"/>
  <c r="C118" i="67"/>
  <c r="C117" i="67"/>
  <c r="C107" i="67"/>
  <c r="C106" i="67"/>
  <c r="C105" i="67"/>
  <c r="C104" i="67"/>
  <c r="C94" i="67"/>
  <c r="C93" i="67"/>
  <c r="C92" i="67"/>
  <c r="C91" i="67"/>
  <c r="C81" i="67"/>
  <c r="C80" i="67"/>
  <c r="C79" i="67"/>
  <c r="C78" i="67"/>
  <c r="C68" i="67"/>
  <c r="C67" i="67"/>
  <c r="C66" i="67"/>
  <c r="C65" i="67"/>
  <c r="C55" i="67"/>
  <c r="C54" i="67"/>
  <c r="C45" i="67"/>
  <c r="C44" i="67"/>
  <c r="C40" i="67"/>
  <c r="C39" i="67"/>
  <c r="C34" i="67"/>
  <c r="C33" i="67"/>
  <c r="C32" i="67"/>
  <c r="C31" i="67"/>
  <c r="C21" i="67"/>
  <c r="C20" i="67"/>
  <c r="C19" i="67"/>
  <c r="C18" i="67"/>
  <c r="F13" i="74" l="1"/>
  <c r="E13" i="74"/>
  <c r="D13" i="74"/>
  <c r="C13" i="74"/>
  <c r="F87" i="47" l="1"/>
  <c r="E87" i="47"/>
  <c r="D87" i="47"/>
  <c r="C87" i="47"/>
  <c r="F81" i="47"/>
  <c r="E81" i="47"/>
  <c r="D81" i="47"/>
  <c r="C81" i="47"/>
  <c r="F29" i="47"/>
  <c r="E29" i="47"/>
  <c r="D29" i="47"/>
  <c r="C29" i="47"/>
  <c r="F19" i="47"/>
  <c r="E19" i="47"/>
  <c r="D19" i="47"/>
  <c r="C19" i="47"/>
  <c r="F13" i="47"/>
  <c r="E13" i="47"/>
  <c r="D13" i="47"/>
  <c r="C13" i="47"/>
  <c r="F45" i="77" l="1"/>
  <c r="E45" i="77"/>
  <c r="D45" i="77"/>
  <c r="C45" i="77"/>
  <c r="F43" i="77"/>
  <c r="E43" i="77"/>
  <c r="D43" i="77"/>
  <c r="C43" i="77"/>
  <c r="F36" i="77"/>
  <c r="E36" i="77"/>
  <c r="D36" i="77"/>
  <c r="C36" i="77"/>
  <c r="F33" i="77"/>
  <c r="E33" i="77"/>
  <c r="D33" i="77"/>
  <c r="C33" i="77"/>
  <c r="F30" i="77"/>
  <c r="E30" i="77"/>
  <c r="D30" i="77"/>
  <c r="C30" i="77"/>
  <c r="F27" i="77"/>
  <c r="E27" i="77"/>
  <c r="D27" i="77"/>
  <c r="C27" i="77"/>
  <c r="F24" i="77"/>
  <c r="E24" i="77"/>
  <c r="D24" i="77"/>
  <c r="C24" i="77"/>
  <c r="F21" i="77"/>
  <c r="E21" i="77"/>
  <c r="D21" i="77"/>
  <c r="C21" i="77"/>
  <c r="C44" i="46" l="1"/>
  <c r="C42" i="46"/>
  <c r="C39" i="46"/>
  <c r="C37" i="46"/>
  <c r="C33" i="46"/>
  <c r="C31" i="46"/>
  <c r="C29" i="46"/>
  <c r="C24" i="46"/>
  <c r="C22" i="46"/>
  <c r="C19" i="46"/>
  <c r="C17" i="46"/>
  <c r="C13" i="46"/>
  <c r="C11" i="46"/>
  <c r="C133" i="70" l="1"/>
  <c r="C131" i="70"/>
  <c r="C129" i="70"/>
  <c r="C127" i="70"/>
  <c r="C125" i="70"/>
  <c r="C123" i="70"/>
  <c r="C121" i="70"/>
  <c r="C119" i="70"/>
  <c r="C117" i="70"/>
  <c r="C115" i="70"/>
  <c r="C113" i="70"/>
  <c r="C111" i="70"/>
  <c r="C109" i="70"/>
  <c r="C107" i="70"/>
  <c r="C105" i="70"/>
  <c r="C103" i="70"/>
  <c r="C100" i="70"/>
  <c r="C98" i="70"/>
  <c r="C96" i="70"/>
  <c r="C94" i="70"/>
  <c r="C92" i="70"/>
  <c r="C90" i="70"/>
  <c r="C88" i="70"/>
  <c r="C86" i="70"/>
  <c r="C84" i="70"/>
  <c r="C82" i="70"/>
  <c r="C80" i="70"/>
  <c r="C78" i="70"/>
  <c r="C76" i="70"/>
  <c r="C74" i="70"/>
  <c r="C72" i="70"/>
  <c r="C70" i="70"/>
  <c r="C68" i="70"/>
  <c r="C66" i="70"/>
  <c r="F16" i="77"/>
  <c r="E16" i="77"/>
  <c r="D16" i="77"/>
  <c r="C16" i="77"/>
  <c r="F14" i="77"/>
  <c r="E14" i="77"/>
  <c r="D14" i="77"/>
  <c r="C14" i="77"/>
  <c r="F11" i="77"/>
  <c r="E11" i="77"/>
  <c r="D11" i="77"/>
  <c r="C11" i="77"/>
  <c r="C30" i="70"/>
  <c r="C28" i="70"/>
  <c r="C26" i="70"/>
  <c r="C24" i="70"/>
  <c r="C22" i="70"/>
  <c r="C19" i="70"/>
  <c r="C17" i="70"/>
  <c r="C15" i="70"/>
  <c r="C13" i="70"/>
  <c r="C11" i="70"/>
  <c r="C50" i="64"/>
  <c r="C47" i="64"/>
  <c r="C44" i="64"/>
  <c r="C32" i="64"/>
  <c r="C30" i="64"/>
  <c r="C28" i="64"/>
  <c r="C26" i="64"/>
  <c r="C21" i="64"/>
  <c r="C19" i="64"/>
  <c r="C17" i="64"/>
  <c r="C15" i="64"/>
  <c r="F25" i="47"/>
  <c r="E25" i="47"/>
  <c r="D25" i="47"/>
  <c r="C25" i="47"/>
  <c r="F93" i="47"/>
  <c r="E93" i="47"/>
  <c r="D93" i="47"/>
  <c r="C93" i="47"/>
  <c r="F52" i="47"/>
  <c r="E52" i="47"/>
  <c r="D52" i="47"/>
  <c r="C52" i="47"/>
  <c r="F48" i="47"/>
  <c r="E48" i="47"/>
  <c r="D48" i="47"/>
  <c r="C48" i="47"/>
  <c r="F70" i="73"/>
  <c r="E70" i="73"/>
  <c r="D70" i="73"/>
  <c r="C70" i="73"/>
  <c r="F66" i="73"/>
  <c r="E66" i="73"/>
  <c r="D66" i="73"/>
  <c r="C66" i="73"/>
  <c r="F62" i="73"/>
  <c r="E62" i="73"/>
  <c r="D62" i="73"/>
  <c r="C62" i="73"/>
  <c r="D75" i="47"/>
  <c r="E75" i="47"/>
  <c r="F75" i="47"/>
  <c r="C75" i="47"/>
  <c r="D69" i="47"/>
  <c r="E69" i="47"/>
  <c r="F69" i="47"/>
  <c r="C69" i="47"/>
  <c r="D63" i="47"/>
  <c r="E63" i="47"/>
  <c r="F63" i="47"/>
  <c r="C63" i="47"/>
  <c r="D57" i="47"/>
  <c r="E57" i="47"/>
  <c r="F57" i="47"/>
  <c r="C57" i="47"/>
  <c r="F16" i="75"/>
  <c r="E16" i="75"/>
  <c r="D16" i="75"/>
  <c r="C16" i="75"/>
  <c r="F12" i="75"/>
  <c r="E12" i="75"/>
  <c r="D12" i="75"/>
  <c r="C12" i="75"/>
  <c r="F33" i="74"/>
  <c r="F37" i="74"/>
  <c r="E37" i="74"/>
  <c r="D37" i="74"/>
  <c r="C37" i="74"/>
  <c r="E33" i="74"/>
  <c r="D33" i="74"/>
  <c r="C33" i="74"/>
  <c r="F28" i="74"/>
  <c r="E28" i="74"/>
  <c r="D28" i="74"/>
  <c r="C28" i="74"/>
  <c r="F24" i="74"/>
  <c r="E24" i="74"/>
  <c r="D24" i="74"/>
  <c r="C24" i="74"/>
  <c r="F19" i="74"/>
  <c r="E19" i="74"/>
  <c r="D19" i="74"/>
  <c r="C19" i="74"/>
  <c r="F35" i="73"/>
  <c r="E35" i="73"/>
  <c r="D35" i="73"/>
  <c r="C35" i="73"/>
  <c r="F31" i="73"/>
  <c r="E31" i="73"/>
  <c r="D31" i="73"/>
  <c r="C31" i="73"/>
  <c r="F26" i="73"/>
  <c r="E26" i="73"/>
  <c r="D26" i="73"/>
  <c r="C26" i="73"/>
  <c r="F22" i="73"/>
  <c r="E22" i="73"/>
  <c r="D22" i="73"/>
  <c r="C22" i="73"/>
  <c r="F17" i="73"/>
  <c r="E17" i="73"/>
  <c r="D17" i="73"/>
  <c r="C17" i="73"/>
  <c r="F13" i="73"/>
  <c r="E13" i="73"/>
  <c r="D13" i="73"/>
  <c r="C13" i="73"/>
  <c r="F19" i="60"/>
  <c r="E19" i="60"/>
  <c r="D19" i="60"/>
  <c r="C19" i="60"/>
  <c r="F16" i="60"/>
  <c r="E16" i="60"/>
  <c r="D16" i="60"/>
  <c r="C16" i="60"/>
  <c r="F13" i="60"/>
  <c r="E13" i="60"/>
  <c r="D13" i="60"/>
  <c r="C13" i="60"/>
  <c r="F44" i="47"/>
  <c r="E44" i="47"/>
  <c r="D44" i="47"/>
  <c r="C44" i="47"/>
  <c r="F40" i="47"/>
  <c r="E40" i="47"/>
  <c r="D40" i="47"/>
  <c r="C40" i="47"/>
  <c r="F36" i="47"/>
  <c r="E36" i="47"/>
  <c r="D36" i="47"/>
  <c r="C36" i="47"/>
</calcChain>
</file>

<file path=xl/comments1.xml><?xml version="1.0" encoding="utf-8"?>
<comments xmlns="http://schemas.openxmlformats.org/spreadsheetml/2006/main">
  <authors>
    <author>Головкин Денис Викторович</author>
  </authors>
  <commentList>
    <comment ref="B7" authorId="0">
      <text>
        <r>
          <rPr>
            <b/>
            <sz val="9"/>
            <color indexed="81"/>
            <rFont val="Tahoma"/>
            <family val="2"/>
            <charset val="204"/>
          </rPr>
          <t>Выбрать аккаунта из раскрывающего списка</t>
        </r>
        <r>
          <rPr>
            <sz val="9"/>
            <color indexed="81"/>
            <rFont val="Tahoma"/>
            <family val="2"/>
            <charset val="204"/>
          </rPr>
          <t xml:space="preserve">
</t>
        </r>
      </text>
    </comment>
  </commentList>
</comments>
</file>

<file path=xl/sharedStrings.xml><?xml version="1.0" encoding="utf-8"?>
<sst xmlns="http://schemas.openxmlformats.org/spreadsheetml/2006/main" count="5125" uniqueCount="3792">
  <si>
    <t>Наименование</t>
  </si>
  <si>
    <t>Артикул</t>
  </si>
  <si>
    <t>Примечание</t>
  </si>
  <si>
    <t>На основании ст. 149 п. 2 пп. 26 НК РФ стоимость передаваемых прав на использование программных продуктов не облагается НДС</t>
  </si>
  <si>
    <t>kb-kron-LP</t>
  </si>
  <si>
    <t>call</t>
  </si>
  <si>
    <t>SN-TMC-RU</t>
  </si>
  <si>
    <t xml:space="preserve">Считыватель iButton </t>
  </si>
  <si>
    <t>USB-cable</t>
  </si>
  <si>
    <t>USB-удлинитель (кабель)</t>
  </si>
  <si>
    <t>MR-01</t>
  </si>
  <si>
    <t>Коннектор на 20+4 PIN MR-01</t>
  </si>
  <si>
    <t>kb-block</t>
  </si>
  <si>
    <t>kb-kron-SP</t>
  </si>
  <si>
    <t>Кронштейн платы PCI (Standard Profile)</t>
  </si>
  <si>
    <t>по запросу</t>
  </si>
  <si>
    <t>30%*</t>
  </si>
  <si>
    <t>Считыватель iButton внутренний</t>
  </si>
  <si>
    <t>20%*</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</si>
  <si>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Специальные условия на приобретение новых версий продукта.</t>
  </si>
  <si>
    <t>SNLSP-Sup-Dir-St</t>
  </si>
  <si>
    <t>SNLSP-Sup-Dir-Ext</t>
  </si>
  <si>
    <t>SNLSP-Sup-Dir-VIP</t>
  </si>
  <si>
    <t>SNLSP-Sup-Co-St</t>
  </si>
  <si>
    <t>SNLSP-Sup-Co-Ext</t>
  </si>
  <si>
    <t>kb-sobol-Sup-Dir-St</t>
  </si>
  <si>
    <t>kb-sobol-Sup-Dir-Ext</t>
  </si>
  <si>
    <t>kb-sobol-Sup-Dir-VIP</t>
  </si>
  <si>
    <t>kb-sobol-Sup-Co-St</t>
  </si>
  <si>
    <t>kb-sobol-Sup-Co-Ext</t>
  </si>
  <si>
    <t>HSEC-SUPPORT-ST</t>
  </si>
  <si>
    <t>HSEC-SUPPORT-EXT</t>
  </si>
  <si>
    <t>HSEC-SUPPORT-VIP</t>
  </si>
  <si>
    <t>HSEC-SUPPORT-COST</t>
  </si>
  <si>
    <t>HSEC-SUPPORT-COEXT</t>
  </si>
  <si>
    <t>10Gb/s SFP+ 10GBASE-SR/SW</t>
  </si>
  <si>
    <t>SN-TMC-INT</t>
  </si>
  <si>
    <t>HSEC-3.7-ACS-AP-lic [1-49]-SP1Y</t>
  </si>
  <si>
    <t>HSEC-3.7-ACS-AP-lic [50-249]-SP1Y</t>
  </si>
  <si>
    <t>HSEC-3.7-ACS-AP-lic [250-499]-SP1Y</t>
  </si>
  <si>
    <t>HSEC-3.7-ACS-AP-lic [500-999]-SP1Y</t>
  </si>
  <si>
    <t>HSEC-3.7-ACS-AP-lic [1000]-SP1Y</t>
  </si>
  <si>
    <t>HSEC-3.7-ACS-AP-lic [1-49]-SUP-ST</t>
  </si>
  <si>
    <t>HSEC-3.7-ACS-AP-lic [50-249]-SUP-ST</t>
  </si>
  <si>
    <t>HSEC-3.7-ACS-AP-lic [250-499]-SUP-ST</t>
  </si>
  <si>
    <t>HSEC-3.7-ACS-AP-lic [500-999]-SUP-ST</t>
  </si>
  <si>
    <t>HSEC-3.7-ACS-AP-lic [1000]-SUP-ST</t>
  </si>
  <si>
    <t>** Возможно приобретение пакетов технической поддержки на 2 и 3 года. Для получения условий - связываться с менеджерами</t>
  </si>
  <si>
    <t>Комплексные лицензии</t>
  </si>
  <si>
    <t>Постоянная защита (бессрочно)</t>
  </si>
  <si>
    <t>Бессрочные лицензии</t>
  </si>
  <si>
    <t>Защита от НСД</t>
  </si>
  <si>
    <t>Контроль устройств</t>
  </si>
  <si>
    <t>Персональный межсетевой экран</t>
  </si>
  <si>
    <t>Срочные лицензии (на 1 год)</t>
  </si>
  <si>
    <t>VGV-Sup-Dir-St</t>
  </si>
  <si>
    <t>VGV-Sup-Dir-Ext</t>
  </si>
  <si>
    <t>VGV-Sup-Dir-VIP</t>
  </si>
  <si>
    <t>VGV-Sup-Co-St</t>
  </si>
  <si>
    <t>VGV-Sup-Co-Ext</t>
  </si>
  <si>
    <t>HSEC-3.7-ACS-AP-CSP4.0-lic [1-49]-SP1Y</t>
  </si>
  <si>
    <t>HSEC-3.7-ACS-AP-CSP4.0-lic [1-49]-SUP-ST</t>
  </si>
  <si>
    <t>HSEC-3.7-ACS-AP-CSP4.0-lic [50-249]-SP1Y</t>
  </si>
  <si>
    <t>HSEC-3.7-ACS-AP-CSP4.0-lic [50-249]-SUP-ST</t>
  </si>
  <si>
    <t>HSEC-3.7-ACS-AP-CSP4.0-lic [250-499]-SP1Y</t>
  </si>
  <si>
    <t>HSEC-3.7-ACS-AP-CSP4.0-lic [250-499]-SUP-ST</t>
  </si>
  <si>
    <t>HSEC-3.7-ACS-AP-CSP4.0-lic [500-999]-SP1Y</t>
  </si>
  <si>
    <t>HSEC-3.7-ACS-AP-CSP4.0-lic [500-999]-SUP-ST</t>
  </si>
  <si>
    <t>HSEC-3.7-ACS-AP-CSP4.0-lic [1000]-SP1Y</t>
  </si>
  <si>
    <t>HSEC-3.7-ACS-AP-CSP4.0-lic [1000]-SUP-ST</t>
  </si>
  <si>
    <t>Программа доверенной визуализации и подписи «Jinn-Client» (СКЗИ КС1)</t>
  </si>
  <si>
    <t>HSEC-3.7-AP-3.X-KC2-UpGrade-lic-SP1Y</t>
  </si>
  <si>
    <t>HSEC-3.7-AP-3.X-KC2-CSP4.0-UpGrade-lic-SP1Y</t>
  </si>
  <si>
    <t>Центр Управления Сетью (ЦУС)</t>
  </si>
  <si>
    <t>Криптошлюз (КШ)</t>
  </si>
  <si>
    <t>Криптошлюз в отказоустойчивом исполнении (Кластер КШ)</t>
  </si>
  <si>
    <t>Обновление ПО ЦУС</t>
  </si>
  <si>
    <t>Обновление ПО КШ</t>
  </si>
  <si>
    <t>Обновление ПО Кластер КШ</t>
  </si>
  <si>
    <t>Активируется на СД. Включает 1 лицензию КриптоПро CSP 4.0.
При объеме 1-49 шт.
ТП уровня Базовый, срок 1 год</t>
  </si>
  <si>
    <t>Активируется на СД. Включает 1 лицензию КриптоПро CSP 4.0.
При объеме 50-249 шт.
ТП уровня Базовый, срок 1 год</t>
  </si>
  <si>
    <t>Активируется на СД. Включает 1 лицензию КриптоПро CSP 4.0.
При объеме 250-499 шт.
ТП уровня Базовый, срок 1 год</t>
  </si>
  <si>
    <t>Активируется на СД. Включает 1 лицензию КриптоПро CSP 4.0.
При объеме 500-999 шт.
ТП уровня Базовый, срок 1 год</t>
  </si>
  <si>
    <t>Активируется на СД. Включает 1 лицензию КриптоПро CSP 4.0.
При объеме свыше 1000 шт.
ТП уровня Базовый, срок 1 год</t>
  </si>
  <si>
    <t>HSEC-3.7-AP-3.X-KC1-UpGrade-lic-SP1Y</t>
  </si>
  <si>
    <t>HSEC-3.7-AP-3.X-KC3-UpGrade-lic-SP1Y</t>
  </si>
  <si>
    <t xml:space="preserve">Техническая поддержка оказывается службой технической поддержки ООО "Код Безопасности". 
Включает следующее:
- Выделенный инженер;
- 100 плановых выездов на площадку заказчика. </t>
  </si>
  <si>
    <t>ООО «Код Безопасности»</t>
  </si>
  <si>
    <t>www.securitycode.ru</t>
  </si>
  <si>
    <t>Согласовано</t>
  </si>
  <si>
    <t>Коммерческий директор</t>
  </si>
  <si>
    <t>+7 (495) 982-30-20 (многоканальный)</t>
  </si>
  <si>
    <t xml:space="preserve">Стоимость указана за 1 год ТП, действительна при непрерывности предыдущей технической поддержки. </t>
  </si>
  <si>
    <t>Если условие непрерывности ТП не соблюдается, для расчета стоимости необходимо обратиться в отдел продаж.</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</si>
  <si>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t>
  </si>
  <si>
    <r>
      <t xml:space="preserve">Включена ТП уровня Базовый, срок 1 год + Техническая гарантия, срок 1 год.
Сертификат </t>
    </r>
    <r>
      <rPr>
        <b/>
        <sz val="8"/>
        <color rgb="FFFF0000"/>
        <rFont val="Arial"/>
        <family val="2"/>
        <charset val="204"/>
      </rPr>
      <t>ФСБ</t>
    </r>
    <r>
      <rPr>
        <sz val="8"/>
        <color indexed="8"/>
        <rFont val="Arial"/>
        <family val="2"/>
        <charset val="204"/>
      </rPr>
      <t xml:space="preserve"> России.</t>
    </r>
  </si>
  <si>
    <t>Кронштейн низкопрофильный (Low Profile)</t>
  </si>
  <si>
    <t>Полное наименование</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</si>
  <si>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t>
  </si>
  <si>
    <t>за 1-50 комплектов</t>
  </si>
  <si>
    <t>за 51-250 комплектов</t>
  </si>
  <si>
    <t>за 251-500 комплектов</t>
  </si>
  <si>
    <t>более 501 комплекта</t>
  </si>
  <si>
    <t>за 1-50 лицензий</t>
  </si>
  <si>
    <t>за 51-250 лицензий</t>
  </si>
  <si>
    <t>за 251-500 лицензий</t>
  </si>
  <si>
    <t>501 и более лицензий</t>
  </si>
  <si>
    <t>SNS-8.x-BL3-NS-SP1Y</t>
  </si>
  <si>
    <t>SNS-8.x-BL3-NS-SUP-ST</t>
  </si>
  <si>
    <t>Компоненты: Защита от НСД, Контроль устройств за 1 компьютер.</t>
  </si>
  <si>
    <t>SNS-8.x-DEV-NS-SP1Y</t>
  </si>
  <si>
    <r>
      <t xml:space="preserve">Компоненты: Контроль устройств за 1 компьютер.
</t>
    </r>
    <r>
      <rPr>
        <b/>
        <sz val="8"/>
        <color indexed="8"/>
        <rFont val="Arial"/>
        <family val="2"/>
        <charset val="204"/>
      </rPr>
      <t>Контроль устройств входит в Защиту от НСД, при покупке лицензии на Защиту от НСД покупка данной лицензии не требуется!</t>
    </r>
  </si>
  <si>
    <t>SNS-8.x-DEV-NS-SUP-ST</t>
  </si>
  <si>
    <t>Защита диска и Шифрование контейнеров</t>
  </si>
  <si>
    <t>SNS-8.x-DCR-NS-SP1Y</t>
  </si>
  <si>
    <t>SNS-8.x-DCR-NS-SUP-ST</t>
  </si>
  <si>
    <t>SNS-8.x-PFW-NS-SP1Y</t>
  </si>
  <si>
    <t>SNS-8.x-PFW-NS-SUP-ST</t>
  </si>
  <si>
    <t>SNS-8.x-NSD-SB-SP1Y</t>
  </si>
  <si>
    <t>SNS-8.x-NSD-SB-SUP-ST</t>
  </si>
  <si>
    <t>SNS-8.x-DEV-SB-SP1Y</t>
  </si>
  <si>
    <t>SNS-8.x-DEV-SB-SUP-ST</t>
  </si>
  <si>
    <t>SNS-8.x-DCR-SB-SP1Y</t>
  </si>
  <si>
    <t>SNS-8.x-DCR-SB-SUP-ST</t>
  </si>
  <si>
    <t>SNS-8.x-PFW-SB-SP1Y</t>
  </si>
  <si>
    <t>SNS-8.x-PFW-SB-SUP-ST</t>
  </si>
  <si>
    <t>SNS-Sup-Dir-St</t>
  </si>
  <si>
    <t>SNS-Sup-Dir-Ext</t>
  </si>
  <si>
    <t>SNS-Sup-Dir-VIP</t>
  </si>
  <si>
    <t>SNS-Sup-Co-St</t>
  </si>
  <si>
    <t>SNS-Sup-Co-Ext</t>
  </si>
  <si>
    <t>Jinn-Sup-Dir-St</t>
  </si>
  <si>
    <t>Jinn-Sup-Dir-Ext</t>
  </si>
  <si>
    <t>Jinn-Sup-Dir-VIP</t>
  </si>
  <si>
    <t>Jinn-Sup-Co-St</t>
  </si>
  <si>
    <t>Jinn-Sup-Co-Ext</t>
  </si>
  <si>
    <t>Дата прайса:</t>
  </si>
  <si>
    <t>Реестр продуктов компании Код Безопасности</t>
  </si>
  <si>
    <t>Безопасность рабочих станций и серверов</t>
  </si>
  <si>
    <t>Безопасность сетевой инфраструктуры</t>
  </si>
  <si>
    <t>Континент WAF</t>
  </si>
  <si>
    <t>Защита виртуальной инфраструктуры</t>
  </si>
  <si>
    <t>Создание и проверка электронной подписи</t>
  </si>
  <si>
    <t xml:space="preserve">Jinn-Client </t>
  </si>
  <si>
    <t>20%***</t>
  </si>
  <si>
    <t>30%***</t>
  </si>
  <si>
    <t>Максимальная защита*</t>
  </si>
  <si>
    <t>Оптимальная защита*</t>
  </si>
  <si>
    <t>Дополнительная защита (рекомендуется в дополнение к Постоянной защите)*</t>
  </si>
  <si>
    <t>Обнаружение и предотвращение вторжений*</t>
  </si>
  <si>
    <t>SNS-8.x-NSD-NS-SP1Y</t>
  </si>
  <si>
    <t>SNS-8.x-NSD-NS-SUP-ST</t>
  </si>
  <si>
    <t>СЗИ Secret Net</t>
  </si>
  <si>
    <t>ПАК "Соболь" PCI Express</t>
  </si>
  <si>
    <t>ПАК "Соболь" Mini PCI Express Half Size</t>
  </si>
  <si>
    <t>СЗИ vGate R2</t>
  </si>
  <si>
    <t>Ключ активации сервиса прямой технической поддержки уровня "Стандартный" для СЗИ Secret Net LSP</t>
  </si>
  <si>
    <t>Ключ активации сервиса прямой технической поддержки уровня "Расширенный" для СЗИ Secret Net LSP</t>
  </si>
  <si>
    <t>Ключ активации сервиса прямой технической поддержки уровня "VIP" для СЗИ Secret Net LSP</t>
  </si>
  <si>
    <t>Ключ активации сервиса совместной технической поддержки уровня "Стандартный" для СЗИ Secret Net LSP</t>
  </si>
  <si>
    <t>Ключ активации сервиса совместной технической поддержки уровня "Расширенный" для СЗИ Secret Net LSP</t>
  </si>
  <si>
    <t xml:space="preserve">Обновление СЗИ Secret Net LSP </t>
  </si>
  <si>
    <t>Средство защиты информации Secret Net Studio. Версия 8</t>
  </si>
  <si>
    <t>Ключ активации сервиса прямой технической поддержки уровня "Стандартный"  для СЗИ Secret Net Studio 8, SNS-8.x-BL3-NS-SP1Y</t>
  </si>
  <si>
    <t>Ключ активации сервиса прямой технической поддержки уровня "Стандартный"  для СЗИ Secret Net Studio 8, SNS-8.x-NSD-NS-SP1Y</t>
  </si>
  <si>
    <t>Ключ активации сервиса прямой технической поддержки уровня "Стандартный"  для СЗИ Secret Net Studio 8, SNS-8.x-DEV-NS-SP1Y</t>
  </si>
  <si>
    <t>Ключ активации сервиса прямой технической поддержки уровня "Стандартный"  для СЗИ Secret Net Studio 8, SNS-8.x-DCR-NS-SP1Y</t>
  </si>
  <si>
    <t>Ключ активации сервиса прямой технической поддержки уровня "Стандартный"  для СЗИ Secret Net Studio 8, SNS-8.x-PFW-NS-SP1Y</t>
  </si>
  <si>
    <t>Ключ активации сервиса прямой технической поддержки уровня "Стандартный"  для СЗИ Secret Net Studio 8, SNS-8.x-NSD-SB-SP1Y</t>
  </si>
  <si>
    <t>Ключ активации сервиса прямой технической поддержки уровня "Стандартный"  для СЗИ Secret Net Studio 8, SNS-8.x-DEV-SB-SP1Y</t>
  </si>
  <si>
    <t>Ключ активации сервиса прямой технической поддержки уровня "Стандартный"  для СЗИ Secret Net Studio 8, SNS-8.x-DCR-SB-SP1Y</t>
  </si>
  <si>
    <t>Ключ активации сервиса прямой технической поддержки уровня "Стандартный"  для СЗИ Secret Net Studio 8, SNS-8.x-PFW-SB-SP1Y</t>
  </si>
  <si>
    <t>Ключ активации сервиса прямой технической поддержки уровня "Стандартный"  для СЗИ Secret Net Studio</t>
  </si>
  <si>
    <t>Ключ активации сервиса прямой технической поддержки уровня "Расширенный" для СЗИ Secret Net Studio</t>
  </si>
  <si>
    <t>Ключ активации сервиса прямой технической поддержки уровня "VIP" для СЗИ Secret Net Studio</t>
  </si>
  <si>
    <t>Ключ активации сервиса совместной технической поддержки уровня "Стандартный" для СЗИ Secret Net Studio</t>
  </si>
  <si>
    <t>Ключ активации сервиса совместной технической поддержки уровня "Расширенный" для СЗИ Secret Net Studio</t>
  </si>
  <si>
    <t>Ключ активации сервиса прямой технической поддержки уровня "Стандартный" для ПАК "Соболь"</t>
  </si>
  <si>
    <t>Ключ активации сервиса прямой технической поддержки уровня "Расширенный" для ПАК "Соболь"</t>
  </si>
  <si>
    <t>Ключ активации сервиса прямой технической поддержки уровня "VIP" для ПАК "Соболь"</t>
  </si>
  <si>
    <t>Ключ активации сервиса совместной технической поддержки уровня "Стандартный" для ПАК "Соболь"</t>
  </si>
  <si>
    <t>Ключ активации сервиса совместной технической поддержки уровня "Расширенный" для ПАК "Соболь"</t>
  </si>
  <si>
    <t>Для работы с ПАК "Соболь" или Secret Net Card</t>
  </si>
  <si>
    <t>Ключ активации сервиса прямой технической поддержки уровня "Стандартный" для АПКШ "Континент"</t>
  </si>
  <si>
    <t>Ключ активации сервиса прямой технической поддержки уровня "Расширенный" для АПКШ "Континент"</t>
  </si>
  <si>
    <t>Ключ активации сервиса прямой технической поддержки уровня "VIP" для АПКШ "Континент"</t>
  </si>
  <si>
    <t>Ключ активации сервиса совместной технической поддержки уровня "Стандартный" для АПКШ "Континент"</t>
  </si>
  <si>
    <t>Ключ активации сервиса совместной технической поддержки уровня "Расширенный" для АПКШ "Континент"</t>
  </si>
  <si>
    <t>Средство защиты информации vGate R2 Standard*</t>
  </si>
  <si>
    <t>Средство защиты информации vGate R2 Enterprise*</t>
  </si>
  <si>
    <t>Ключ активации сервиса прямой технической поддержки уровня "Стандартный"  для СЗИ vGate R2</t>
  </si>
  <si>
    <t>Ключ активации сервиса прямой технической поддержки уровня "Расширенный" для СЗИ vGate R2</t>
  </si>
  <si>
    <t>Ключ активации сервиса прямой технической поддержки уровня "VIP" для СЗИ vGate R2</t>
  </si>
  <si>
    <t>Ключ активации сервиса совместной технической поддержки уровня "Стандартный" для СЗИ vGate R2</t>
  </si>
  <si>
    <t>Ключ активации сервиса совместной технической поддержки уровня "Расширенный" для СЗИ vGate R2</t>
  </si>
  <si>
    <t>Обновление СЗИ vGate R2 Standard</t>
  </si>
  <si>
    <t>Jinn-Client-1.x-Disk</t>
  </si>
  <si>
    <t>Установочный комплект. Программа доверенной визуализации и подписи Jinn-Client-1.x</t>
  </si>
  <si>
    <t>Jinn-Server-1.x-2-Disk</t>
  </si>
  <si>
    <t>Установочный комплект. Программа квалифицированной электронной подписи Jinn-Server-1.x</t>
  </si>
  <si>
    <t>Jinn-Server-1.x-3-Disk</t>
  </si>
  <si>
    <t>Jinn-Server-1.x-4-Disk</t>
  </si>
  <si>
    <t>Установочный комплект. Программа квалифицированной электронной подписи Jinn-Server-1.x и Jinn-Client-1.x</t>
  </si>
  <si>
    <t>Jinn-Client-1.x[1-50]-SUP-ST</t>
  </si>
  <si>
    <t>Ключ активации сервиса прямой технической поддержки уровня "Стандартный" для программы доверенной визуализации и подписи Jinn-Client, Jinn-Client-1.x[1-50]-SP1Y</t>
  </si>
  <si>
    <t>Jinn-Client-1.x[51-250]-SUP-ST</t>
  </si>
  <si>
    <t>Ключ активации сервиса прямой технической поддержки уровня "Стандартный" для программы доверенной визуализации и подписи Jinn-Client, Jinn-Client-1.x[51-250]-SP1Y</t>
  </si>
  <si>
    <t>Jinn-Client-1.x[251-500]-SUP-ST</t>
  </si>
  <si>
    <t>Ключ активации сервиса прямой технической поддержки уровня "Стандартный" для программы доверенной визуализации и подписи Jinn-Client, Jinn-Client-1.x[251-500]-SP1Y</t>
  </si>
  <si>
    <t>Jinn-Client-1.x[501-1000]-SUP-ST</t>
  </si>
  <si>
    <t>Ключ активации сервиса прямой технической поддержки уровня "Стандартный" для программы доверенной визуализации и подписи Jinn-Client, Jinn-Client-1.x[501-1000]-SP1Y</t>
  </si>
  <si>
    <t>Jinn-Client-1.x[U]-SUP-ST</t>
  </si>
  <si>
    <t>Ключ активации сервиса прямой технической поддержки уровня "Стандартный" для программы доверенной визуализации и подписи Jinn-Client, Jinn-Client-1.x[U]-SP1Y</t>
  </si>
  <si>
    <t>Jinn-Client-1.x[1-50]-SP1Y</t>
  </si>
  <si>
    <t>Jinn-Client-1.x[51-250]-SP1Y</t>
  </si>
  <si>
    <t>Jinn-Client-1.x[251-500]-SP1Y</t>
  </si>
  <si>
    <t>Jinn-Client-1.x[501-1000]-SP1Y</t>
  </si>
  <si>
    <t>Jinn-Client-1.x[U]-SP1Y</t>
  </si>
  <si>
    <t>Jinn-Client-SB-1.x[1-50]-SP1Y</t>
  </si>
  <si>
    <t>Jinn-Client-SB-1.x[1-50]-SUP-ST</t>
  </si>
  <si>
    <t>Ключ активации сервиса прямой технической поддержки уровня "Стандартный" для программы доверенной визуализации и подписи Jinn-Client, Jinn-Client-SB-1.x[1-50]-SP1Y</t>
  </si>
  <si>
    <t>Jinn-Client-SB-1.x[51-250]-SP1Y</t>
  </si>
  <si>
    <t>Jinn-Client-SB-1.x[51-250]-SUP-ST</t>
  </si>
  <si>
    <t>Ключ активации сервиса прямой технической поддержки уровня "Стандартный" для программы доверенной визуализации и подписи Jinn-Client, Jinn-Client-SB-1.x[51-250]-SP1Y</t>
  </si>
  <si>
    <t>Jinn-Client-SB-1.x[251-500]-SP1Y</t>
  </si>
  <si>
    <t>Jinn-Client-SB-1.x[251-500]-SUP-ST</t>
  </si>
  <si>
    <t>Ключ активации сервиса прямой технической поддержки уровня "Стандартный" для программы доверенной визуализации и подписи Jinn-Client, Jinn-Client-SB-1.x[251-500]-SP1Y</t>
  </si>
  <si>
    <t>Jinn-Client-SB-1.x[501-1000]-SP1Y</t>
  </si>
  <si>
    <t>Jinn-Client-SB-1.x[501-1000]-SUP-ST</t>
  </si>
  <si>
    <t>Ключ активации сервиса прямой технической поддержки уровня "Стандартный" для программы доверенной визуализации и подписи Jinn-Client, Jinn-Client-SB-1.x[501-1000]-SP1Y</t>
  </si>
  <si>
    <t>Jinn-Client-SB-1.x[U]-SP1Y</t>
  </si>
  <si>
    <t>Jinn-Client-SB-1.x[U]-SUP-ST</t>
  </si>
  <si>
    <t>Ключ активации сервиса прямой технической поддержки уровня "Стандартный" для программы доверенной визуализации и подписи Jinn-Client, Jinn-Client-SB-1.x[U]-SP1Y</t>
  </si>
  <si>
    <t>Jinn-Server-1.x-Virt[51-250]-SP1Y</t>
  </si>
  <si>
    <t>Jinn-Server-1.x-Virt[51-250]-SUP-ST</t>
  </si>
  <si>
    <t>Jinn-Server-1.x-Virt[251-500]-SP1Y</t>
  </si>
  <si>
    <t>Jinn-Server-1.x-Virt[251-500]-SUP-ST</t>
  </si>
  <si>
    <t>Jinn-Server-1.x-Virt[U]-SP1Y</t>
  </si>
  <si>
    <t>Jinn-Server-1.x-Virt[U]-SUP-ST</t>
  </si>
  <si>
    <t>Ключ активации сервиса прямой технической поддержки уровня "Стандартный" для Jinn-Server, Jinn-Server-1.x-Virt[51-250]-SP1Y</t>
  </si>
  <si>
    <t>Ключ активации сервиса прямой технической поддержки уровня "Стандартный" для Jinn-Server, Jinn-Server-1.x-Virt[251-500]-SP1Y</t>
  </si>
  <si>
    <t>Ключ активации сервиса прямой технической поддержки уровня "Стандартный" для Jinn-Server, Jinn-Server-1.x-Virt[U]-SP1Y</t>
  </si>
  <si>
    <t>Комплектность поставки:
1. Лицензия Jinn-Server, выполняющий функции проверки и усиления квалифицированной электронной подписи 
2. Лицензия КриптоПро CSP 4.0 - 2 ед.
3. ТП уровня Базовый, срок 1 год</t>
  </si>
  <si>
    <t>ПО ИМЭ Континент WAF</t>
  </si>
  <si>
    <t>Право на использование комплекта "Максимальная защита" Средства защиты информации Secret Net Studio 8</t>
  </si>
  <si>
    <t>Право на использование комплекта "Оптимальная защита" Средства защиты информации Secret Net Studio 8</t>
  </si>
  <si>
    <t>Право на использование комплекта "Постоянная защита" Средства защиты информации Secret Net Studio 8</t>
  </si>
  <si>
    <t>Право на использование комплекта "Дополнительная защита" Средства защиты информации Secret Net Studio 8</t>
  </si>
  <si>
    <t>Право на использование модуля защиты от НСД и контроля устройств Средства защиты информации Secret Net Studio 8</t>
  </si>
  <si>
    <t>Право на использование модуля защиты диска и шифрование контейнеров Средства защиты информации Secret Net Studio 8</t>
  </si>
  <si>
    <t>Право на использование модуля персонального межсетевого экрана Средства защиты информации Secret Net Studio 8</t>
  </si>
  <si>
    <t>Право на использование модуля контроля устройств Средства защиты информации Secret Net Studio 8</t>
  </si>
  <si>
    <t>Право на использование модуля обнаружения и предотвращения вторжений Средства защиты информации Secret Net Studio 8</t>
  </si>
  <si>
    <t>Устройство блокировки питания для механизма сторожевого таймера</t>
  </si>
  <si>
    <t>ПАК "Соболь" M.2</t>
  </si>
  <si>
    <t>ПАК "Соболь" - комплекты с платой PCI Express</t>
  </si>
  <si>
    <t>kb-sobol 3.2 k52 v1-SUP-ST</t>
  </si>
  <si>
    <t>Ключ активации сервиса прямой технической поддержки уровня "Стандартный" для ПАК "Соболь", kb-sobol 3.2 k52 v1-SP1Y</t>
  </si>
  <si>
    <t>ПАК "Соболь" - комплекты с  платой Mini PCI Express Half Size</t>
  </si>
  <si>
    <t>kb-sobol 3.1 k54 v1-SUP-ST</t>
  </si>
  <si>
    <t>Ключ активации сервиса прямой технической поддержки уровня "Стандартный"  для ПАК "Соболь", kb-sobol 3.1 k54 v1-SP1Y</t>
  </si>
  <si>
    <t>VGV-Std-SP1Y</t>
  </si>
  <si>
    <t>Право на использование Средства защиты информации vGate R2 Standard (за 1 физический процессор на защищаемом хосте)</t>
  </si>
  <si>
    <t>VGV-Std-Sup-ST</t>
  </si>
  <si>
    <t>Ключ активации сервиса прямой технической поддержки уровня "Стандартный"  для СЗИ vGate R2 Standard, VGV-Std-SP1Y</t>
  </si>
  <si>
    <t>VGV-Ent-SP1Y</t>
  </si>
  <si>
    <t>Право на использование Средства защиты информации vGate R2 Enterprise (за 1 физический процессор на защищаемом хосте)</t>
  </si>
  <si>
    <t>VGV-Ent-Sup-ST</t>
  </si>
  <si>
    <t>Ключ активации сервиса прямой технической поддержки уровня "Стандартный"  для СЗИ vGate R2 Enterprise, VGV-Ent-SP1Y</t>
  </si>
  <si>
    <t>Средство защиты информации vGate R2 Enterprise Plus*</t>
  </si>
  <si>
    <t>VGV-Pls-SP1Y</t>
  </si>
  <si>
    <t>Право на использование Средства защиты информации vGate R2 Enterprise Plus (за 1 физический процессор на защищаемом хосте)</t>
  </si>
  <si>
    <t>VGV-Pls-Sup-ST</t>
  </si>
  <si>
    <t>Ключ активации сервиса прямой технической поддержки уровня "Стандартный"  для СЗИ vGate R2 Enterprise Plus, VGV-Pls-SP1Y</t>
  </si>
  <si>
    <t>Обновление СЗИ vGate R2</t>
  </si>
  <si>
    <t>VGV-Std-RN30-SP1Y</t>
  </si>
  <si>
    <t>Обновление СЗИ vGate R2 Enterprise</t>
  </si>
  <si>
    <t>VGV-Ent-RN30-SP1Y</t>
  </si>
  <si>
    <t>Обновление СЗИ vGate R2 Enterprise Plus</t>
  </si>
  <si>
    <t>VGV-Pls-RN30-SP1Y</t>
  </si>
  <si>
    <t>Повышение редакции (upgrade) СЗИ vGate R2</t>
  </si>
  <si>
    <t>Повышение редакции (upgrade) возможно только в рамках единой версии СЗИ vGate R2</t>
  </si>
  <si>
    <t>VGV-Std-Ent-Upg-SP1Y</t>
  </si>
  <si>
    <t>Право на переход с редакции Standard на редакцию Enterprise Средства защиты информации vGate R2 (за 1 физический процессор на защищаемом хосте). ПО-upgrade</t>
  </si>
  <si>
    <t>VGV-Std-Pls-Upg-SP1Y</t>
  </si>
  <si>
    <t>Право на переход с редакции Standard на редакцию Enterprise Plus Средства защиты информации vGate R2 (за 1 физический процессор на защищаемом хосте). ПО-upgrade</t>
  </si>
  <si>
    <t>VGV-Ent-Pls-Upg-SP1Y</t>
  </si>
  <si>
    <t>Право на переход с редакции Enterprise на редакцию Enterprise Plus Средства защиты информации vGate R2 (за 1 физический процессор на защищаемом хосте). ПО-upgrade</t>
  </si>
  <si>
    <t>ПАК "Терминал". Версия 1.x</t>
  </si>
  <si>
    <t>Защищенный терминальный клиент</t>
  </si>
  <si>
    <t>ПАК "Терминал"</t>
  </si>
  <si>
    <t>HSEC-3.М2-IPC100-CM-SP1Y</t>
  </si>
  <si>
    <t>ЦУС Континент 3.М2 в корпусе промышленного PC (1U), лицензия ЦУС для 1 ЦУС + 4 КШ/КК.
6x1000BASE-T, 2xSFP 1000BASE-SX.
Сертификация:  ФСБ (КВ).
ТП уровня Базовый, срок 1 год + Техническая гарантия, срок 1 год + Ключ SN7</t>
  </si>
  <si>
    <t>HSEC-3.М2-IPC100-CM-SUP-ST</t>
  </si>
  <si>
    <t>HSEC-3.М2-IPC100-FW-SP1Y</t>
  </si>
  <si>
    <t>КШ Континент в корпусе промышленного PC (1U).
6x1000BASE-T, 2xSFP 1000BASE-SX.
Сертификация:  ФСБ (КВ).
ТП уровня Базовый, срок 1 год + Техническая гарантия, срок 1 год</t>
  </si>
  <si>
    <t>HSEC-3.М2-IPC100-FW-SUP-ST</t>
  </si>
  <si>
    <t>HSEC-3.М2-IPC100-FW-HA-SP1Y</t>
  </si>
  <si>
    <t>Отказоустойчивый (HA) кластер из 2-х КШ Континент (1U rack).
6x1000BASE-T, 2xSFP 1000BASE-SX.
Сертификация:  ФСБ (КВ).
ТП уровня Базовый, срок 1 год + Техническая гарантия, срок 1 год</t>
  </si>
  <si>
    <t>HSEC-3.М2-IPC100-FW-HA-SUP-ST</t>
  </si>
  <si>
    <t>Лицензии на дополнительное подключение КШ к ЦУС</t>
  </si>
  <si>
    <t>HSEC-3.М2-CM-lic [1-49]</t>
  </si>
  <si>
    <t>Расширение централизованного управления на 1 дополнительное устройство Континент.
При объеме 1-49 шт.</t>
  </si>
  <si>
    <t>HSEC-3.М2-CM-lic [50-249]</t>
  </si>
  <si>
    <t>Расширение централизованного управления на 1 дополнительное устройство Континент.
При объеме 50-249 шт.</t>
  </si>
  <si>
    <t>HSEC-3.М2-CM-lic [250-499]</t>
  </si>
  <si>
    <t>Расширение централизованного управления на 1 дополнительное устройство Континент.
При объеме 250-499 шт.</t>
  </si>
  <si>
    <t>HSEC-3.М2-CM-lic [500-999]</t>
  </si>
  <si>
    <t>Расширение централизованного управления на 1 дополнительное устройство Континент.
При объеме 500-999 шт.</t>
  </si>
  <si>
    <t>HSEC-3.М2-CM-lic [1000]</t>
  </si>
  <si>
    <t>Расширение централизованного управления на 1 дополнительное устройство Континент.
При объеме свыше 1000 шт.</t>
  </si>
  <si>
    <t>HSEC-3.М2-CM-DISK-SKZI/SZI</t>
  </si>
  <si>
    <t>HSEC-3.М2-FW-DISK-SKZI/SZI</t>
  </si>
  <si>
    <r>
      <t xml:space="preserve">При объеме </t>
    </r>
    <r>
      <rPr>
        <b/>
        <sz val="8"/>
        <color rgb="FFFF0000"/>
        <rFont val="Arial"/>
        <family val="2"/>
        <charset val="204"/>
      </rPr>
      <t>1-50 клиентов.</t>
    </r>
    <r>
      <rPr>
        <sz val="8"/>
        <color indexed="8"/>
        <rFont val="Arial"/>
        <family val="2"/>
        <charset val="204"/>
      </rPr>
      <t xml:space="preserve">
Включена ТП уровня Базовый, срок 1 год.
Сертификат</t>
    </r>
    <r>
      <rPr>
        <b/>
        <sz val="8"/>
        <color rgb="FFFF0000"/>
        <rFont val="Arial"/>
        <family val="2"/>
        <charset val="204"/>
      </rPr>
      <t xml:space="preserve"> ФСБ</t>
    </r>
    <r>
      <rPr>
        <sz val="8"/>
        <color indexed="8"/>
        <rFont val="Arial"/>
        <family val="2"/>
        <charset val="204"/>
      </rPr>
      <t xml:space="preserve"> России.</t>
    </r>
  </si>
  <si>
    <r>
      <t xml:space="preserve">При объеме </t>
    </r>
    <r>
      <rPr>
        <b/>
        <sz val="8"/>
        <color rgb="FFFF0000"/>
        <rFont val="Arial"/>
        <family val="2"/>
        <charset val="204"/>
      </rPr>
      <t>51-250 клиентов.</t>
    </r>
    <r>
      <rPr>
        <sz val="8"/>
        <color indexed="8"/>
        <rFont val="Arial"/>
        <family val="2"/>
        <charset val="204"/>
      </rPr>
      <t xml:space="preserve">
Включена ТП уровня Базовый, срок 1 год.
Сертификат</t>
    </r>
    <r>
      <rPr>
        <b/>
        <sz val="8"/>
        <color rgb="FFFF0000"/>
        <rFont val="Arial"/>
        <family val="2"/>
        <charset val="204"/>
      </rPr>
      <t xml:space="preserve"> ФСБ</t>
    </r>
    <r>
      <rPr>
        <sz val="8"/>
        <color indexed="8"/>
        <rFont val="Arial"/>
        <family val="2"/>
        <charset val="204"/>
      </rPr>
      <t xml:space="preserve"> России.</t>
    </r>
  </si>
  <si>
    <r>
      <t xml:space="preserve">При объеме </t>
    </r>
    <r>
      <rPr>
        <b/>
        <sz val="8"/>
        <color rgb="FFFF0000"/>
        <rFont val="Arial"/>
        <family val="2"/>
        <charset val="204"/>
      </rPr>
      <t>251-500 клиентов.</t>
    </r>
    <r>
      <rPr>
        <sz val="8"/>
        <color indexed="8"/>
        <rFont val="Arial"/>
        <family val="2"/>
        <charset val="204"/>
      </rPr>
      <t xml:space="preserve">
Включена ТП уровня Базовый, срок 1 год.
Сертификат</t>
    </r>
    <r>
      <rPr>
        <b/>
        <sz val="8"/>
        <color rgb="FFFF0000"/>
        <rFont val="Arial"/>
        <family val="2"/>
        <charset val="204"/>
      </rPr>
      <t xml:space="preserve"> ФСБ</t>
    </r>
    <r>
      <rPr>
        <sz val="8"/>
        <color indexed="8"/>
        <rFont val="Arial"/>
        <family val="2"/>
        <charset val="204"/>
      </rPr>
      <t xml:space="preserve"> России.</t>
    </r>
  </si>
  <si>
    <r>
      <t xml:space="preserve">При объеме </t>
    </r>
    <r>
      <rPr>
        <b/>
        <sz val="8"/>
        <color rgb="FFFF0000"/>
        <rFont val="Arial"/>
        <family val="2"/>
        <charset val="204"/>
      </rPr>
      <t>501-1000 клиентов.</t>
    </r>
    <r>
      <rPr>
        <sz val="8"/>
        <color indexed="8"/>
        <rFont val="Arial"/>
        <family val="2"/>
        <charset val="204"/>
      </rPr>
      <t xml:space="preserve">
Включена ТП уровня Базовый, срок 1 год.
Сертификат</t>
    </r>
    <r>
      <rPr>
        <b/>
        <sz val="8"/>
        <color rgb="FFFF0000"/>
        <rFont val="Arial"/>
        <family val="2"/>
        <charset val="204"/>
      </rPr>
      <t xml:space="preserve"> ФСБ</t>
    </r>
    <r>
      <rPr>
        <sz val="8"/>
        <color indexed="8"/>
        <rFont val="Arial"/>
        <family val="2"/>
        <charset val="204"/>
      </rPr>
      <t xml:space="preserve"> России.</t>
    </r>
  </si>
  <si>
    <r>
      <rPr>
        <b/>
        <sz val="8"/>
        <color rgb="FFFF0000"/>
        <rFont val="Arial"/>
        <family val="2"/>
        <charset val="204"/>
      </rPr>
      <t>Безлимитная лицензия.</t>
    </r>
    <r>
      <rPr>
        <sz val="8"/>
        <color indexed="8"/>
        <rFont val="Arial"/>
        <family val="2"/>
        <charset val="204"/>
      </rPr>
      <t xml:space="preserve">
Включена ТП уровня Базовый, срок 1 год.
Сертификат</t>
    </r>
    <r>
      <rPr>
        <b/>
        <sz val="8"/>
        <color rgb="FFFF0000"/>
        <rFont val="Arial"/>
        <family val="2"/>
        <charset val="204"/>
      </rPr>
      <t xml:space="preserve"> ФСБ</t>
    </r>
    <r>
      <rPr>
        <sz val="8"/>
        <color indexed="8"/>
        <rFont val="Arial"/>
        <family val="2"/>
        <charset val="204"/>
      </rPr>
      <t xml:space="preserve"> России.</t>
    </r>
  </si>
  <si>
    <t>Ключ активации сервиса прямой технической поддержки уровня "Стандартный" для АПКШ "Континент", HSEC-3.М2-IPC100-CM-SP1Y</t>
  </si>
  <si>
    <t>Ключ активации сервиса прямой технической поддержки уровня "Стандартный" для АПКШ "Континент", HSEC-3.М2-IPC100-FW-SP1Y</t>
  </si>
  <si>
    <t>Ключ активации сервиса прямой технической поддержки уровня "Стандартный" для АПКШ "Континент", HSEC-3.М2-IPC100-FW-HA-SP1Y</t>
  </si>
  <si>
    <t>Право на использование ЦУС АПКШ "Континент", версия 3.М2, платформа IPC-100. ПО-renewal. СКЗИ КВ</t>
  </si>
  <si>
    <t>АПКШ "Континент", версия 3.М2. ЦУС. Платформа IPC-100. СКЗИ КВ</t>
  </si>
  <si>
    <t>АПКШ "Континент", версия 3.М2. Криптошлюз. Платформа IPC-100. СКЗИ КВ</t>
  </si>
  <si>
    <t>АПКШ "Континент", версия 3.М2. Отказоустойчивый (HA) кластер 2-х Криптошлюзов. Платформа IPC-100. СКЗИ КВ</t>
  </si>
  <si>
    <t>Право на использование КШ АПКШ "Континент", версия 3.М2, платформа IPC-100. ПО-renewal. СКЗИ КВ</t>
  </si>
  <si>
    <t>Право на использование ПО АПКШ "Континент", версия 3.М2. Отказоустойчивый (HA) кластер 2-х Криптошлюзов, платформа IPC-100. ПО-renewal. СКЗИ КВ</t>
  </si>
  <si>
    <t>Установочный комплект для обновления. АПКШ "Континент", версия 3.М2. ЦУС. СКЗИ КВ</t>
  </si>
  <si>
    <t>Установочный комплект для обновления. АПКШ "Континент", версия 3.М2. КШ. СКЗИ КВ</t>
  </si>
  <si>
    <t>Обновление отказоустойчивого (HA) кластера из 2-х КШ Континент до версии 3.М2, платформа IPC-100, с версий 3.М (поддерживаемые платформы: S102, 92E3). 
Сертификация:  ФСБ (КВ).
ТП уровня Базовый, срок 1 год</t>
  </si>
  <si>
    <t>Обновление ЦУС Континент до версии 3.М2, платформа IPC-100, с версии 3.М (поддерживаемые платформы: S102, 92E3). 
Сертификация:  ФСБ (КВ).
ТП уровня Базовый, срок 1 год</t>
  </si>
  <si>
    <t>Обновление КШ Континент до версии 3.М2, платформа IPC-100, с версии 3.М (поддерживаемые платформы: S102, 92E3). 
Сертификация:  ФСБ (КВ).
ТП уровня Базовый, срок 1 год</t>
  </si>
  <si>
    <t>Программно-аппаратный комплекс "Соболь". Версия 3.2, PCI-E. Исполнение 1</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</si>
  <si>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ФСБ</t>
    </r>
    <r>
      <rPr>
        <sz val="8"/>
        <color indexed="8"/>
        <rFont val="Arial"/>
        <family val="2"/>
        <charset val="204"/>
      </rPr>
      <t xml:space="preserve"> России. Исполнение 1 только для конфиденциальной информации (3Б).</t>
    </r>
  </si>
  <si>
    <t>Программно-аппаратный комплекс "Соболь". Версия 3.1, Mini PCI-Е Half Size. Исполнение 1</t>
  </si>
  <si>
    <t>HSEC-3.М2-IPC-100-CM-UpGrade-lic-SP1Y</t>
  </si>
  <si>
    <t>HSEC-3.М2-IPC-100-FW-UpGrade-lic-SP1Y</t>
  </si>
  <si>
    <t>HSEC-3.М2-IPC100-FW-HA-UpGrade-lic-SP1Y</t>
  </si>
  <si>
    <t>Право на использование Jinn-Server-v1.x-Virt для виртуальных машин. В составе КриптоПро CSP 4.0</t>
  </si>
  <si>
    <t>СКЗИ "Континент-АП". Версия 3.7</t>
  </si>
  <si>
    <t>Право на использование СКЗИ "Континент-АП" (1 дополнительное подключение пользователя СКЗИ "Континент-АП" к СД)</t>
  </si>
  <si>
    <t>Ключ активации сервиса прямой технической поддержки уровня "Стандартный" для СКЗИ "Континент", HSEC-3.7-ACS-AP-lic [1-49]-SP1Y</t>
  </si>
  <si>
    <t>Ключ активации сервиса прямой технической поддержки уровня "Стандартный" для СКЗИ "Континент", HSEC-3.7-ACS-AP-lic [50-249]-SP1Y</t>
  </si>
  <si>
    <t>Ключ активации сервиса прямой технической поддержки уровня "Стандартный" для СКЗИ "Континент", HSEC-3.7-ACS-AP-lic [250-499]-SP1Y</t>
  </si>
  <si>
    <t>Ключ активации сервиса прямой технической поддержки уровня "Стандартный" для СКЗИ "Континент", HSEC-3.7-ACS-AP-lic [500-999]-SP1Y</t>
  </si>
  <si>
    <t>Ключ активации сервиса прямой технической поддержки уровня "Стандартный" для СКЗИ "Континент", HSEC-3.7-ACS-AP-lic [1000]-SP1Y</t>
  </si>
  <si>
    <t>Право на использование СКЗИ "Континент-АП" (1 дополнительное подключение пользователя СКЗИ "Континент-АП" к СД), с правом использования КриптоПро CSP 4.0. КС2</t>
  </si>
  <si>
    <t>Ключ активации сервиса прямой технической поддержки уровня "Стандартный" для СКЗИ "Континент", HSEC-3.7-ACS-KC2-AP-CSP4.0-lic [1-49]-SP1Y</t>
  </si>
  <si>
    <t>Ключ активации сервиса прямой технической поддержки уровня "Стандартный" для СКЗИ "Континент", HSEC-3.7-ACS-KC2-AP-CSP4.0-lic [50-249]-SP1Y</t>
  </si>
  <si>
    <t>Ключ активации сервиса прямой технической поддержки уровня "Стандартный" для СКЗИ "Континент", HSEC-3.7-ACS-KC2-AP-CSP4.0-lic [250-499]-SP1Y</t>
  </si>
  <si>
    <t>Ключ активации сервиса прямой технической поддержки уровня "Стандартный" для СКЗИ "Континент", HSEC-3.7-ACS-KC2-AP-CSP4.0-lic [500-999]-SP1Y</t>
  </si>
  <si>
    <t>Ключ активации сервиса прямой технической поддержки уровня "Стандартный" для СКЗИ "Континент", HSEC-3.7-ACS-KC2-AP-CSP4.0-lic [1000]-SP1Y</t>
  </si>
  <si>
    <t>Право на использование СКЗИ "Континент-АП", версия 3.7, ПО-renewal. КС1</t>
  </si>
  <si>
    <t>Право на использование СКЗИ "Континент-АП", версия 3.7, ПО-renewal. КС2</t>
  </si>
  <si>
    <t xml:space="preserve">Право на использование СКЗИ "Континент-АП", версия 3.7, ПО-renewal. КС3 </t>
  </si>
  <si>
    <t>Право на использование СКЗИ "Континент-АП", версия 3.7, с правом использования КриптоПро CSP 4.0 ПО-renewal. КС2</t>
  </si>
  <si>
    <t>АПКШ "Континент". СКЗИ КВ. Версия 3.М2</t>
  </si>
  <si>
    <t xml:space="preserve">kb-sobol 3.2 k52 v1-SP1Y </t>
  </si>
  <si>
    <t xml:space="preserve">kb-sobol 3.1 k54 v1-SP1Y </t>
  </si>
  <si>
    <t>Компоненты: Защита диска, Шифрование контейнеров за 1 компьютер.</t>
  </si>
  <si>
    <t xml:space="preserve">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 </t>
  </si>
  <si>
    <t>Для подключения идентификаторов iButton в ПАК "Соболь" Mini PCI Express/ mini PCI Express Half / М.2 необходимо дополнительно приобретать адаптер из предложенных вариантов.</t>
  </si>
  <si>
    <t>k52 v1, ФСБ, исполнение 1. Версия 3.2</t>
  </si>
  <si>
    <t>k52 v2, ФСБ, исполнение 2. Версия 3.2</t>
  </si>
  <si>
    <t>k54 v1, ФСБ, исполнение 1. Версия 3.1</t>
  </si>
  <si>
    <t>k54 v2, ФСБ, исполнение 2. Версия 3.1</t>
  </si>
  <si>
    <t xml:space="preserve">kb-sobol 3.2 k52 v2-SP1Y </t>
  </si>
  <si>
    <t>Программно-аппаратный комплекс "Соболь". Версия 3.2, PCI-E. Исполнение 2</t>
  </si>
  <si>
    <t>kb-sobol 3.2 k52 v2-SUP-ST</t>
  </si>
  <si>
    <t>Ключ активации сервиса прямой технической поддержки уровня "Стандартный" для ПАК "Соболь", kb-sobol 3.2 k52 v2-SP1Y</t>
  </si>
  <si>
    <t xml:space="preserve">kb-sobol 3.1 k54 v2-SP1Y </t>
  </si>
  <si>
    <t>Программно-аппаратный комплекс "Соболь". Версия 3.1, Mini PCI-Е Half Size. Исполнение 2</t>
  </si>
  <si>
    <t>kb-sobol 3.1 k54 v2-SUP-ST</t>
  </si>
  <si>
    <t>Ключ активации сервиса прямой технической поддержки уровня "Стандартный"  для ПАК "Соболь", kb-sobol 3.1 k54 v2-SP1Y</t>
  </si>
  <si>
    <t>Обновление Криптографического сервера Jinn-Server</t>
  </si>
  <si>
    <t>KS-IPC3000F-UpGrade-lic-SP1Y</t>
  </si>
  <si>
    <t>Право на использование Криптографического сервера Jinn-Server, платформа IPC3000F. ПО-renewal</t>
  </si>
  <si>
    <t>KS-IPC1000F-UpGrade-lic-SP1Y</t>
  </si>
  <si>
    <t>Право на использование Криптографического сервера Jinn-Server, платформа IPC1000F. ПО-renewal</t>
  </si>
  <si>
    <t>KS-IPC1000-UpGrade-lic-SP1Y</t>
  </si>
  <si>
    <t>Право на использование Криптографического сервера Jinn-Server, платформа IPC1000. ПО-renewal</t>
  </si>
  <si>
    <t>AS-IPC1000F-UpGrade-lic-SP1Y</t>
  </si>
  <si>
    <t>AS-IPC1000-UpGrade-lic-SP1Y</t>
  </si>
  <si>
    <t>Обновление АРМ разбора конфликтных ситуаций Jinn-Server</t>
  </si>
  <si>
    <t>ARM-IPC100-UpGrade-lic-SP1Y</t>
  </si>
  <si>
    <t>Право на использование АРМ разбора конфликтных ситуаций Jinn-Server, платформа IPC100. ПО-renewal</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</si>
  <si>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с возможностью продления до 5 лет;
- Лицензию Jinn-Server.</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</si>
  <si>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с возможностью продления до 5 лет;
- Лицензию Jinn-Server.</t>
  </si>
  <si>
    <t xml:space="preserve">Техническая поддержка оказывается службой технической поддержки ООО "Код Безопасности". 
Включает следующее:
- Работу над критичными инцидентами в режиме 24*7; 
- Специальные условия на приобретение новых версий продукта;    
- Техническую гарантию сроком на 1 год с возможностью продления до 5 лет;
- Лицензию Jinn-Server. </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</si>
  <si>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Работу над критичными инцидентами в режиме 24*7; 
- Специальные условия на приобретение новых версий продукта;    
- Техническую гарантию сроком на 1 год с возможностью продления до 5 лет;
- Лицензию Jinn-Server.</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</si>
  <si>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t>
  </si>
  <si>
    <t>Обновление проверок подписей</t>
  </si>
  <si>
    <t>JS-unlim-lic-RN30-SP1Y</t>
  </si>
  <si>
    <t>JS-500-lic-RN30-SP1Y</t>
  </si>
  <si>
    <t>JS-250-lic-RN30-SP1Y</t>
  </si>
  <si>
    <t>JS-50-lic-RN30-SP1Y</t>
  </si>
  <si>
    <t>Право на использование ПО Jinn-Server для неограниченного количества проверок подписей в сутки. ПО-renewal</t>
  </si>
  <si>
    <t>Обновление СКЗИ "Jinn-Server" до актуальной версии 1.3.
Сертификация: ФСБ (КС1, КС2)
ТП уровня Базовый, срок 1 год</t>
  </si>
  <si>
    <t>Право на использование ПО Jinn-Server для 500 тыс. проверок подписей в сутки. ПО-renewal</t>
  </si>
  <si>
    <t>Право на использование ПО Jinn-Server для 250 тыс. проверок подписей в сутки. ПО-renewal</t>
  </si>
  <si>
    <t>Право на использование ПО Jinn-Server для 50 тыс. проверок подписей в сутки. ПО-renewal</t>
  </si>
  <si>
    <t>HSEC-3.7-AP-DISK-SKZI-KC1-1</t>
  </si>
  <si>
    <t>HSEC-3.7-AP-DISK-SKZI-KC2-2</t>
  </si>
  <si>
    <t>HSEC-3.7-AP-CSP4.0-DISK-SKZI-KC2-3</t>
  </si>
  <si>
    <t>HSEC-3.7-AP-DISK-SKZI-КС3-4</t>
  </si>
  <si>
    <t>Активируется на СД. Криптопровайдер "Код Безопасности CSP", не требует установки дополнительного CSP.
Для исполнений 1, 2, 4, 7 Континент АП, включая экспортное.
Для ОС Windows, Linux, Android 4.Х, iOS, АПКШ "Континент" Т-10.
При объеме 1-49 шт.
Включена ТП уровня Базовый, срок 1 год</t>
  </si>
  <si>
    <t>Активируется на СД. Криптопровайдер "Код Безопасности CSP", не требует установки дополнительного CSP.
Для исполнений 1, 2, 4, 7 Континент АП, включая экспортное.
Для ОС Windows, Linux, Android 4.Х, iOS, АПКШ "Континент" Т-10.
При объеме 50-249 шт.
Включена ТП уровня Базовый, срок 1 год</t>
  </si>
  <si>
    <t>Активируется на СД. Криптопровайдер "Код Безопасности CSP", не требует установки дополнительного CSP.
Для исполнений 1, 2, 4, 7 Континент АП, включая экспортное.
Для ОС Windows, Linux, Android 4.Х, iOS, АПКШ "Континент" Т-10.
При объеме 500-999 шт.
Включена ТП уровня Базовый, срок 1 год</t>
  </si>
  <si>
    <t>Активируется на СД. Криптопровайдер "Код Безопасности CSP", не требует установки дополнительного CSP.
Для исполнений 1, 2, 4, 7 Континент АП, включая экспортное.
Для ОС Windows, Linux, Android 4.Х, iOS, АПКШ "Континент" Т-10.
При объеме свыше 1000 шт.
Включена ТП уровня Базовый, срок 1 год</t>
  </si>
  <si>
    <t>Для исполнения 1, 7 включая экспортное.
Обновление СКЗИ "Континент-АП" до актуальной версии 3.7.
Сертификация: ФСБ (КС1, МСЭ4)
ТП уровня Базовый, срок 1 год</t>
  </si>
  <si>
    <t>Для исполнения 1, 7 включая экспортное.
Обновление СКЗИ "Континент-АП" до актуальной версии 3.7.
Сертификация: ФСБ (КС2, МСЭ4)
ТП уровня Базовый, срок 1 год</t>
  </si>
  <si>
    <t>Для исполнения 1, 7 включая экспортное.
Обновление СКЗИ "Континент-АП" до актуальной версии 3.7.
Сертификация: ФСБ (КС3, МСЭ4)
ТП уровня Базовый, срок 1 год</t>
  </si>
  <si>
    <t>Для исполнения 1, 7 включая экспортное.
Обновление СКЗИ "Континент-АП" до актуальной версии 3.7, с КриптоПро CSP 4.0. 
Сертификация: ФСБ (КС3, МСЭ4)
ТП уровня Базовый, срок 1 год</t>
  </si>
  <si>
    <t>Установочный комплект. СКЗИ "Континент-АП", версия 3.7. КС1 исполнение 1</t>
  </si>
  <si>
    <t>Установочный комплект. СКЗИ "Континент-АП", версия 3.7. КС2 исполнение 2</t>
  </si>
  <si>
    <t>Установочный комплект. СКЗИ "Континент-АП", версия 3.7. КС2 с КриптоПро CSP 4.0 исполнение 3</t>
  </si>
  <si>
    <t>Установочный комплект. СКЗИ "Континент-АП", версия 3.7. КС3 исполнение 4</t>
  </si>
  <si>
    <t>Активируется на СД. Криптопровайдер "Код Безопасности CSP", не требует установки дополнительного CSP.
Для исполнений 1, 2, 4, 7 Континент АП, включая экспортное.
Для ОС Windows, Linux, Android 4.Х, iOS, АПКШ "Континент" Т-10.
При объеме 250-499 шт.
Включена ТП уровня Базовый, срок 1 год</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</si>
  <si>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</si>
  <si>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ТП уровня Стандартный, срок 1 год. В цену включен НДС (20%)</t>
  </si>
  <si>
    <t>ТП уровня Стандартный, срок 1 год + Техническая гарантия, срок 1 год. В цену включен НДС (20%)</t>
  </si>
  <si>
    <t>АПКШ "Континент" версия 3.9</t>
  </si>
  <si>
    <t>ПАК "Соболь". Версия 4 - комплекты с платой PCI Express</t>
  </si>
  <si>
    <t>ПАК "Соболь". Версия 4 - комплекты с  платой Mini PCI Express Half Size</t>
  </si>
  <si>
    <t>ПАК "Соболь". Версия 4 - комплект с  платой M.2</t>
  </si>
  <si>
    <t>ID- JaCarta2-GOST</t>
  </si>
  <si>
    <t>Идентификатор JaCarta-2 ГОСТ</t>
  </si>
  <si>
    <t>ПАК "Соболь" версия 3.x</t>
  </si>
  <si>
    <t>ПАК "Соболь" версия 4.x</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</si>
  <si>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МО</t>
    </r>
    <r>
      <rPr>
        <sz val="8"/>
        <color indexed="8"/>
        <rFont val="Arial"/>
        <family val="2"/>
        <charset val="204"/>
      </rPr>
      <t xml:space="preserve"> России </t>
    </r>
    <r>
      <rPr>
        <sz val="8"/>
        <color rgb="FFFF0000"/>
        <rFont val="Arial"/>
        <family val="2"/>
        <charset val="204"/>
      </rPr>
      <t>(документ ДСП, в комплект поставки не входит).</t>
    </r>
  </si>
  <si>
    <t>Sobol-4 Mini PCIe Half MO-SP1Y</t>
  </si>
  <si>
    <t>Программно-аппаратный комплекс "Соболь". Версия 4, Mini PCIe Half Size, сертификат МО России</t>
  </si>
  <si>
    <r>
      <t>Включена</t>
    </r>
    <r>
      <rPr>
        <sz val="8"/>
        <color theme="1"/>
        <rFont val="Arial"/>
        <family val="2"/>
        <charset val="204"/>
      </rPr>
      <t xml:space="preserve"> 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МО</t>
    </r>
    <r>
      <rPr>
        <sz val="8"/>
        <color indexed="8"/>
        <rFont val="Arial"/>
        <family val="2"/>
        <charset val="204"/>
      </rPr>
      <t xml:space="preserve"> России </t>
    </r>
    <r>
      <rPr>
        <sz val="8"/>
        <color rgb="FFFF0000"/>
        <rFont val="Arial"/>
        <family val="2"/>
        <charset val="204"/>
      </rPr>
      <t>(документ ДСП, в комплект поставки не входит).</t>
    </r>
  </si>
  <si>
    <t>Sobol-4 Mini PCIe Half MO-SUP-ST</t>
  </si>
  <si>
    <t>Ключ активации сервиса прямой технической поддержки уровня "Стандартный"  для ПАК "Соболь", Sobol-4 Mini PCIe Half MO-SP1Y</t>
  </si>
  <si>
    <t>TERM1.x-M-SP1Y</t>
  </si>
  <si>
    <t>Программно-аппаратный комплекс "Терминал". Версия 1.x.(PC-1-M)</t>
  </si>
  <si>
    <t>Комплектность поставки аппаратной платформы терминала:
1. Cистемный блок тип PC-1(М).
2. Право на использование СЗИ Secret Net LSP.
3. Право на использование CКЗИ "Континент-АП".</t>
  </si>
  <si>
    <r>
      <rPr>
        <b/>
        <sz val="8"/>
        <color rgb="FFFF0000"/>
        <rFont val="Arial"/>
        <family val="2"/>
        <charset val="204"/>
      </rPr>
      <t>51-250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r>
      <rPr>
        <sz val="8"/>
        <color rgb="FF000000"/>
        <rFont val="Arial"/>
        <family val="2"/>
        <charset val="204"/>
      </rPr>
      <t xml:space="preserve">
Сертификат </t>
    </r>
    <r>
      <rPr>
        <b/>
        <sz val="8"/>
        <color rgb="FFFF0000"/>
        <rFont val="Arial"/>
        <family val="2"/>
        <charset val="204"/>
      </rPr>
      <t>ФСБ</t>
    </r>
    <r>
      <rPr>
        <sz val="8"/>
        <color rgb="FF000000"/>
        <rFont val="Arial"/>
        <family val="2"/>
        <charset val="204"/>
      </rPr>
      <t xml:space="preserve"> России.</t>
    </r>
  </si>
  <si>
    <r>
      <rPr>
        <b/>
        <sz val="8"/>
        <color rgb="FFFF0000"/>
        <rFont val="Arial"/>
        <family val="2"/>
        <charset val="204"/>
      </rPr>
      <t>251-500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r>
      <rPr>
        <sz val="8"/>
        <color rgb="FF000000"/>
        <rFont val="Arial"/>
        <family val="2"/>
        <charset val="204"/>
      </rPr>
      <t xml:space="preserve">
Сертификат </t>
    </r>
    <r>
      <rPr>
        <b/>
        <sz val="8"/>
        <color rgb="FFFF0000"/>
        <rFont val="Arial"/>
        <family val="2"/>
        <charset val="204"/>
      </rPr>
      <t>ФСБ</t>
    </r>
    <r>
      <rPr>
        <sz val="8"/>
        <color rgb="FF000000"/>
        <rFont val="Arial"/>
        <family val="2"/>
        <charset val="204"/>
      </rPr>
      <t xml:space="preserve"> России.</t>
    </r>
  </si>
  <si>
    <r>
      <rPr>
        <b/>
        <sz val="8"/>
        <color rgb="FFFF0000"/>
        <rFont val="Arial"/>
        <family val="2"/>
        <charset val="204"/>
      </rPr>
      <t>Безлимитная лицензия.</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r>
      <rPr>
        <sz val="8"/>
        <color rgb="FF000000"/>
        <rFont val="Arial"/>
        <family val="2"/>
        <charset val="204"/>
      </rPr>
      <t xml:space="preserve">
Сертификат </t>
    </r>
    <r>
      <rPr>
        <b/>
        <sz val="8"/>
        <color rgb="FFFF0000"/>
        <rFont val="Arial"/>
        <family val="2"/>
        <charset val="204"/>
      </rPr>
      <t>ФСБ</t>
    </r>
    <r>
      <rPr>
        <sz val="8"/>
        <color rgb="FF000000"/>
        <rFont val="Arial"/>
        <family val="2"/>
        <charset val="204"/>
      </rPr>
      <t xml:space="preserve"> России.</t>
    </r>
  </si>
  <si>
    <t>USB-токен. Используется только с ПАК Соболь версии 4.</t>
  </si>
  <si>
    <t>COPY-PASSPORT</t>
  </si>
  <si>
    <t>Дубликат формуляра (для ПО) или паспорта (для аппаратных средств) без голограммы</t>
  </si>
  <si>
    <t xml:space="preserve">Исполнение 4 и 6.   
Комплектность поставки:
CD-диск с дистрибутивом и пользовательской документацией Jinn-Client, формуляр ФСБ, учетный номер СКЗИ.                                                                                                 </t>
  </si>
  <si>
    <t>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t>
  </si>
  <si>
    <t>HSEC-IPC3000F-10GB-SFP-Optic</t>
  </si>
  <si>
    <t>Техническая поддержка оказывается службой технической поддержки ООО "Код Безопасности". 
Работа над критичными инцидентами в режиме 24*7. 
Специальные условия на приобретение новых версий продукта.</t>
  </si>
  <si>
    <t>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</si>
  <si>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t>
  </si>
  <si>
    <t>Для пользователей СЗИ vGate R2 Standard любой версии, СЗИ vGate 2.8 и более ранних версий, не имеющих непрерывной технической поддержки. Обновление версии без повышения редакции</t>
  </si>
  <si>
    <t>Для пользователей СЗИ vGate R2 Enterprise любой версии, не имеющих непрерывной технической поддержки. Обновление версии без повышения редакции</t>
  </si>
  <si>
    <t>Для пользователей СЗИ vGate R2 Enterprise Plus любой версии, не имеющих непрерывной технической поддержки. Обновление версии без повышения редакции</t>
  </si>
  <si>
    <t>Повышение редакции (upgrade) c СЗИ vGate R2 Standard на СЗИ vGate R2 Enterprise</t>
  </si>
  <si>
    <t>Повышение редакции (upgrade) c СЗИ vGate R2 Standard на СЗИ vGate R2 Enterprise Plus</t>
  </si>
  <si>
    <t>Повышение редакции (upgrade) c СЗИ vGate R2 Enterprise на СЗИ vGate R2 Enterprise Plus</t>
  </si>
  <si>
    <t>Программа доверенной визуализации и подписи «Jinn-Client» (СКЗИ КС2). Требует ПАК "Соболь" версии 3.0 с Сертификатом ФСБ (СКЗИ КС2)</t>
  </si>
  <si>
    <t>Комплекты для модернизации, дополнительные модули. В цену включен НДС 20%</t>
  </si>
  <si>
    <t>Установочные комплекты. В цену включен НДС 20%</t>
  </si>
  <si>
    <t>Годовое техническое сопровождение. В цену включен НДС 20%**</t>
  </si>
  <si>
    <t>Аппаратные платформы. В цену включен НДС 20%</t>
  </si>
  <si>
    <t>ПАК "Терминал". В цену включен НДС 20%</t>
  </si>
  <si>
    <t>ПАК "Соболь". Версия 3. В цену включен НДС 20%</t>
  </si>
  <si>
    <t>ПАК "Соболь". Версия 4. В цену включен НДС 20%</t>
  </si>
  <si>
    <t>Средства идентификации. В цену включен НДС 20%</t>
  </si>
  <si>
    <t>Функциональные отличия между редакциями СЗИ vGate R2*</t>
  </si>
  <si>
    <t>*** Возможно приобретение пакетов технической поддержки на 2 и 3 года. Для получения условий - связываться с менеджерами</t>
  </si>
  <si>
    <t>Версия СЗИ vGate 2.8 и более ранние приравниваются к редакции Standard</t>
  </si>
  <si>
    <t>Установочный комплект АПКШ "Континент", версия 3.М2, состав:
- CD-диск с дистрибутивом
- СД-диск с документацией
- Формуляры ФСБ
- Учетный номер СКЗИ
- Паспорта платформы ФСБ
- Продается только в комплекте с правом на обновление ЦУС.
Сертификация:  ФСБ (КВ).</t>
  </si>
  <si>
    <t>Установочный комплект АПКШ "Континент", версия 3.М2, состав:
- CD-диск с дистрибутивом
- СД-диск с документацией
- Формуляры ФСБ
- Учетный номер СКЗИ
- Паспорта платформы ФСБ
- Продается только в комплекте с правом на обновление КШ.
Сертификация:  ФСБ (КВ).</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</si>
  <si>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ФСБ</t>
    </r>
    <r>
      <rPr>
        <sz val="8"/>
        <color rgb="FFFF0000"/>
        <rFont val="Arial"/>
        <family val="2"/>
        <charset val="204"/>
      </rPr>
      <t xml:space="preserve"> </t>
    </r>
    <r>
      <rPr>
        <sz val="8"/>
        <color indexed="8"/>
        <rFont val="Arial"/>
        <family val="2"/>
        <charset val="204"/>
      </rPr>
      <t>России. Исполнение 1 только для конфиденциальной информации (3Б).</t>
    </r>
  </si>
  <si>
    <t>Компоненты: Персональный межсетевой экран за 1 компьютер.</t>
  </si>
  <si>
    <t>Компоненты: Обнаружение и предотвращение вторжений за 1 компьютер.</t>
  </si>
  <si>
    <t>АПКШ "Континент". Версия 3.9</t>
  </si>
  <si>
    <t>Установочной комплект СКЗИ "Континент-АП" версия 3.7, состав:
- CD-диск с дистрибутивом
- CD-диск с документацией
- Формуляры ФСБ
- Учетный номер СКЗИ
- Копия Сертификата ФСБ на АП СФ/114-3705.
Продается только в комплекте с правом. 
Сертификация: ФСБ (КС1)</t>
  </si>
  <si>
    <t>Установочной комплект СКЗИ "Континент-АП" версия 3.7, состав:
- CD-диск с дистрибутивом
- CD-диск с документацией
- Формуляры ФСБ
- Учетный номер СКЗИ
- Копия Сертификата ФСБ на АП СФ/124-3706.
Продается только в комплекте с правом. 
Сертификация: ФСБ (КС2)</t>
  </si>
  <si>
    <t>Установочной комплект СКЗИ "Континент-АП" версия 3.7, состав:
- CD-диск с дистрибутивом
- CD-диск с документацией
- CD-диск с дистрибутивом СКЗИ «КриптоПро CSP 4.0»
- Формуляр ФСБ СКЗИ "Континент-АП" версия 3.7
- Формуляр ФСБ СКЗИ «КриптоПро CSP 4.0»
- Учетный номер СКЗИ
- Копия Сертификата ФСБ на АП СФ/124-3706
- Копия Сертификата ФСБ на КриптоПро СФ/124-3380.
Продается только в комплекте с правом. 
Сертификация: ФСБ (КС2)</t>
  </si>
  <si>
    <t>Установочный комплект. СКЗИ "Континент TLS Клиент". Версия 2. КС1</t>
  </si>
  <si>
    <t>Установочный комплект. СКЗИ "Континент TLS Клиент". Версия 2. КС2</t>
  </si>
  <si>
    <t>Антивирус по технологии Касперского*</t>
  </si>
  <si>
    <t>SNS-8.x-AVK-SB-SP1Y</t>
  </si>
  <si>
    <t>Право на использование модуля антивируса по технологии Касперского Средства защиты информации Secret Net Studio 8</t>
  </si>
  <si>
    <t>Компоненты: Антивирус по технологии Касперского за 1 компьютер.</t>
  </si>
  <si>
    <t>SNS-8.x-AVK-SB-SUP-ST</t>
  </si>
  <si>
    <t>Ключ активации сервиса прямой технической поддержки уровня "Стандартный"  для СЗИ Secret Net Studio 8, SNS-8.x-AVK-SB-SP1Y</t>
  </si>
  <si>
    <t>SNS-8.x-BK1-SB-SP1Y</t>
  </si>
  <si>
    <t>SNS-8.x-BK1-SB-SUP-ST</t>
  </si>
  <si>
    <t>Ключ активации сервиса прямой технической поддержки уровня "Стандартный"  для СЗИ Secret Net Studio 8, SNS-8.x-BK1-SB-SP1Y</t>
  </si>
  <si>
    <t>SNS-8.x-BK2-SB-SP1Y</t>
  </si>
  <si>
    <t>Компоненты: Защита от НСД, Контроль устройств, Антивирус (технология Касперского), Обнаружение и предотвращение вторжений за 1 компьютер.</t>
  </si>
  <si>
    <t>SNS-8.x-BK2-SB-SUP-ST</t>
  </si>
  <si>
    <t>SNS-8.x-BK4-SB-SP1Y</t>
  </si>
  <si>
    <t>Компоненты: Антивирус (технология Касперского), Обнаружение и предотвращение вторжений за 1 компьютер.</t>
  </si>
  <si>
    <t>SNS-8.x-BK4-SB-SUP-ST</t>
  </si>
  <si>
    <t>Ключ активации сервиса прямой технической поддержки уровня "Стандартный"  для СЗИ Secret Net Studio 8, SNS-8.x-BK4-SB-SP1Y</t>
  </si>
  <si>
    <t>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 (не включает обновление на новую версию продукта). 
Включает Техническую гарантию сроком на 1 год с возможностью продления до 5 лет.</t>
  </si>
  <si>
    <t>Техническая поддержка оказывается службой технической поддержки ООО "Код Безопасности". 
Работа над критичными инцидентами в режиме 24*7. 
Специальные условия на приобретение новых версий продукта (бесплатное обновление на новую версию продукта с одним сертификатом). 
Включает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</si>
  <si>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(не включает обновление на новую версию продукта). 
Включает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</si>
  <si>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Специальные условия на приобретение новых версий продукта (бесплатное обновление на новую версию продукта с одним сертификатом). 
Включает Техническую гарантию сроком на 1 год с возможностью продления до 5 лет.</t>
  </si>
  <si>
    <t>Ключ активации сервиса прямой технической поддержки уровня "Стандартный"  для СЗИ Secret Net Studio 8, SNS-8.x-BK2-SB-SP1Y</t>
  </si>
  <si>
    <t>Годовое техническое сопровождение. В цену включен НДС 20%***</t>
  </si>
  <si>
    <t>20%**</t>
  </si>
  <si>
    <t>30%**</t>
  </si>
  <si>
    <t>SNS-8.x-IPSK-SB-SP1Y</t>
  </si>
  <si>
    <t>SNS-8.x-IPSK-SB-SUP-ST</t>
  </si>
  <si>
    <t>Ключ активации сервиса прямой технической поддержки уровня "Стандартный"  для СЗИ Secret Net Studio 8, SNS-8.x-IPSK-SB-SP1Y</t>
  </si>
  <si>
    <t>TLS2-PROXY-45000-lic-SUP-ST</t>
  </si>
  <si>
    <t>TLS2-PROXY-30000-lic-SUP-ST</t>
  </si>
  <si>
    <t>TLS2-PROXY-15000-lic-SUP-ST</t>
  </si>
  <si>
    <t>TLS2-PROXY-9000-lic-SUP-ST</t>
  </si>
  <si>
    <t>TLS2-PROXY-4000-lic-SUP-ST</t>
  </si>
  <si>
    <t>TLS2-PROXY-1000-lic-SUP-ST</t>
  </si>
  <si>
    <t>TLS2-PROXY-500-lic-SUP-ST</t>
  </si>
  <si>
    <t>TLS2-PROXY-250-lic-SUP-ST</t>
  </si>
  <si>
    <t>TLS2-PROXY-100-lic-SUP-ST</t>
  </si>
  <si>
    <t>TLS2-TUNNEL-20000-lic-SUP-ST</t>
  </si>
  <si>
    <t>TLS2-TUNNEL-15000-lic-SUP-ST</t>
  </si>
  <si>
    <t>TLS2-TUNNEL-10000-lic-SUP-ST</t>
  </si>
  <si>
    <t>TLS2-TUNNEL-5000-lic-SUP-ST</t>
  </si>
  <si>
    <t>TLS2-TUNNEL-2500-lic-SUP-ST</t>
  </si>
  <si>
    <t>TLS2-TUNNEL-1000-lic-SUP-ST</t>
  </si>
  <si>
    <t>TLS2-TUNNEL-500-lic-SUP-ST</t>
  </si>
  <si>
    <t>TLS2-TUNNEL-250-lic-SUP-ST</t>
  </si>
  <si>
    <t>TLS2-TUNNEL-100-lic-SUP-ST</t>
  </si>
  <si>
    <t>TLS2-20000-lic-RN30-SP1Y</t>
  </si>
  <si>
    <t>TLS2-15000-lic-RN30-SP1Y</t>
  </si>
  <si>
    <t>TLS2-10000-lic-RN30-SP1Y</t>
  </si>
  <si>
    <t>TLS2-5000-lic-RN30-SP1Y</t>
  </si>
  <si>
    <t>TLS2-2500-lic-RN30-SP1Y</t>
  </si>
  <si>
    <t>TLS2-1000-lic-RN30-SP1Y</t>
  </si>
  <si>
    <t>TLS2-500-lic-RN30-SP1Y</t>
  </si>
  <si>
    <t>TLS2-250-lic-RN30-SP1Y</t>
  </si>
  <si>
    <t>TLS2-100-lic-RN30-SP1Y</t>
  </si>
  <si>
    <t>TLS2-TS-KC1</t>
  </si>
  <si>
    <t>TLS2-TS-KC2</t>
  </si>
  <si>
    <t>TLS2-SUPPORT-ST</t>
  </si>
  <si>
    <t>TLS2-SUPPORT-EXT</t>
  </si>
  <si>
    <t>TLS2-SUPPORT-VIP</t>
  </si>
  <si>
    <t>TLS2-SUPPORT-COST</t>
  </si>
  <si>
    <t>TLS2-SUPPORT-COEXT</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</si>
  <si>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с возможностью продления до 5 лет.</t>
  </si>
  <si>
    <t>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</si>
  <si>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 получение пакетов обновления для продукта;
-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</si>
  <si>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Специальные условия на приобретение новых версий продукта;
- Техническую гарантию сроком на 1 год с возможностью продления до 5 лет</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</si>
  <si>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Лицензию на обновление базы решающих правил (сигнатур) ДА, срок действия 1 год + 39 000р.;
- Техническую гарантию сроком на 1 год с возможностью продления до 5 лет.</t>
  </si>
  <si>
    <t>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Лицензию на обновление базы решающих правил (сигнатур) ДА, срок действия 1 год + 39 000р.;
-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</si>
  <si>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 получение пакетов обновления для продукта;
- Лицензию на обновление базы решающих правил (сигнатур) ДА, срок действия 1 год + 39 000р.;
-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</si>
  <si>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Специальные условия на приобретение новых версий продукта;
- Лицензию на обновление базы решающих правил (сигнатур) ДА, срок действия 1 год + 39 000р.;
- Техническую гарантию сроком на 1 год с возможностью продления до 5 лет</t>
  </si>
  <si>
    <t>Установочной комплект СКЗИ "Континент-АП" версия 3.7, состав:
- CD-диск с дистрибутивом
- CD-диск с документацией
- Формуляры ФСБ
- Учетный номер СКЗИ
- Копия Сертификата ФСБ на АП СФ/124-3781
Продается только в комплекте с правом. 
Сертификация: ФСБ (КС3)</t>
  </si>
  <si>
    <t>Лицензии на L2VPN</t>
  </si>
  <si>
    <t>CRPC-EC-1</t>
  </si>
  <si>
    <t xml:space="preserve">Исполнение 2.    
Комплектность поставки:
CD-диск с дистрибутивом и пользовательской документацией Jinn-Server, формуляр ФСБ, учетный номер СКЗИ. Продается только в комплекте с правом. </t>
  </si>
  <si>
    <t>Исполнение 3.     
Комплектность поставки:
CD-диск с дистрибутивом и пользовательской документацией Jinn-Server, формуляр ФСБ, учетный номер СКЗИ. Продается только в комплекте с правом.</t>
  </si>
  <si>
    <t>___________________/ Ф.А. Дбар</t>
  </si>
  <si>
    <r>
      <t xml:space="preserve">ПАК "Соболь" поставляется </t>
    </r>
    <r>
      <rPr>
        <b/>
        <sz val="10"/>
        <color rgb="FFFF0000"/>
        <rFont val="Arial"/>
        <family val="2"/>
        <charset val="204"/>
      </rPr>
      <t>без идентификаторов/считывателей/адаптеров</t>
    </r>
    <r>
      <rPr>
        <b/>
        <sz val="10"/>
        <rFont val="Arial"/>
        <family val="2"/>
        <charset val="204"/>
      </rPr>
      <t>. Для приобретения идентификаторов/считывателей/адаптеров необходимо выбирать отдельные позиции.</t>
    </r>
  </si>
  <si>
    <t>Цена для Заказчика</t>
  </si>
  <si>
    <t>TLS2-PROXY-20000-lic-SUP-ST</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</si>
  <si>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с возможностью продления до 5 лет.</t>
  </si>
  <si>
    <t>30%* +
5 000 000 р.</t>
  </si>
  <si>
    <t>JINN-IPC3000-SP1Y</t>
  </si>
  <si>
    <t>Криптографический сервер Jinn-Server-v1.x. Платформа IPC3000</t>
  </si>
  <si>
    <t>Комплектность поставки:
1. Сервер  высокопроизводительный (1U rack).
- 1 x 10/100/1000 Мбит/с с разъёмом RJ45 UTP;
- 4 x 10 Гбит/с с разъемом SFP+ под установку модуля трансивера.
2. ПАК "Соболь"  версии 3.0, ФСБ КС2 
3. ОС CentOS 7
4. КриптоПро CSP 4.0
5. ТП уровня Базовый, срок 1 год 
6. Техническая гарантия, срок 1 год</t>
  </si>
  <si>
    <t>JINN-1.x-IPC3000-SUP-ST</t>
  </si>
  <si>
    <t>Ключ активации сервиса прямой технической поддержки уровня "Стандартный"  для Криптографический сервер Jinn-Server-v1.x, JINN-IPC3000-SP1Y</t>
  </si>
  <si>
    <t>JINN-IPC500-SP1Y</t>
  </si>
  <si>
    <t>Криптографический сервер Jinn-Server-v1.x. Платформа IPC500</t>
  </si>
  <si>
    <t>Комплектность поставки:
1. Высокопроизводительный сервер (1U rack).
- 8 x 10/100/1000 Гбит/с с разъёмом RJ45 UTP;
- 8 x 1 Гбит/с SFP.
2. ПАК "Соболь"  версии 3.0, ФСБ КС2 
3. ОС CentOS 7
4. КриптоПро CSP 4.0
5. ТП уровня Базовый, срок 1 год 
6. Техническая гарантия, срок 1 год</t>
  </si>
  <si>
    <t>JINN-1.x-IPC500-SUP-ST</t>
  </si>
  <si>
    <t>Ключ активации сервиса прямой технической поддержки уровня "Стандартный"  для Криптографический сервер Jinn-Server-v1.x, JINN-IPC500-SP1Y</t>
  </si>
  <si>
    <t>JINN-IPC50-SP1Y</t>
  </si>
  <si>
    <t>Криптографический сервер Jinn-Server-v1.x. Платформа IPC50</t>
  </si>
  <si>
    <t>Комплектность поставки:
1.  Сервер  высокопроизводительный (Mini-ITX).
- 4 x 10/100/1000 Гбит/с с разъёмом RJ45 UTP;
- 1 x 1 Гбит/с SFP.
2. ПАК "Соболь"  версии 3.0, ФСБ КС2 
3. ОС CentOS 7
4. КриптоПро CSP 4.0
5. ТП уровня Базовый, срок 1 год 
6. Техническая гарантия, срок 1 год</t>
  </si>
  <si>
    <t>JINN-1.x-IPC50-SUP-ST</t>
  </si>
  <si>
    <t>Ключ активации сервиса прямой технической поддержки уровня "Стандартный"  для Криптографический сервер Jinn-Server-v1.x, JINN-IPC50-SP1Y</t>
  </si>
  <si>
    <t>JINN-IPC500-CL-SP1Y</t>
  </si>
  <si>
    <t>JINN-IPC50-AR-SP1Y</t>
  </si>
  <si>
    <t>АРМ разбора конфликтных ситуаций Jinn-Server-v1.x. Платформа IPC50</t>
  </si>
  <si>
    <t>1. Сервер высокопроизводительный (Mini-ITX).
- 4 x 10/100/1000 Гбит/с с разъёмом RJ45 UTP;
- 1 x 1 Гбит/с SFP.
2. ПАК "Соболь"  версии 3.0, ФСБ КС2 
3. ОС CentOS 7
4. КриптоПро CSP 4.0
5. ТП уровня Базовый, срок 1 год 
6. Техническая гарантия, срок 1 год</t>
  </si>
  <si>
    <t>Право на использование Jinn-Server-v1.x для аппаратных платформ Континент. В составе КриптоПро CSP 4.0</t>
  </si>
  <si>
    <t>Jinn-Server-1.x-[51-250]-SP1Y</t>
  </si>
  <si>
    <t>Jinn-Server-1.x-[51-250]-SUP-ST</t>
  </si>
  <si>
    <t>Ключ активации сервиса прямой технической поддержки уровня "Стандартный" для Jinn-Server, Jinn-Server-1.x-[51-250]-SP1Y</t>
  </si>
  <si>
    <t>Jinn-Server-1.x-[251-500]-SP1Y</t>
  </si>
  <si>
    <t>Jinn-Server-1.x-[251-500]-SUP-ST</t>
  </si>
  <si>
    <t>Ключ активации сервиса прямой технической поддержки уровня "Стандартный" для Jinn-Server, Jinn-Server-1.x-[251-500]-SP1Y</t>
  </si>
  <si>
    <t>Jinn-Server-1.x-[U]-SP1Y</t>
  </si>
  <si>
    <t>Jinn-Server-1.x-[U]-SUP-ST</t>
  </si>
  <si>
    <t>Ключ активации сервиса прямой технической поддержки уровня "Стандартный" для Jinn-Server, Jinn-Server-1.x-[U]-SP1Y</t>
  </si>
  <si>
    <t>JINN-1.x-IPC500-CL-SUP-ST</t>
  </si>
  <si>
    <t>JINN-1.x-IPC50-AR-SUP-ST</t>
  </si>
  <si>
    <t>Ключ активации сервиса прямой технической поддержки уровня "Стандартный" для АРМ разбора конфликтных ситуаций Jinn-Server-v1.x, JINN-IPC50-AR-SP1Y</t>
  </si>
  <si>
    <t>HSEC-4-AP-DISK-SKZI-KC1-1</t>
  </si>
  <si>
    <t>Установочный комплект. СКЗИ "Континент-АП", версия 4. КС1 исполнение 1</t>
  </si>
  <si>
    <t>HSEC-4-AP-DISK-SKZI-KC2-2</t>
  </si>
  <si>
    <t>Установочный комплект. СКЗИ "Континент-АП", версия 4. КС2 исполнение 2</t>
  </si>
  <si>
    <t>HSEC-4-AP-DISK-SKZI-LINUX-KC1</t>
  </si>
  <si>
    <t>HSEC-4-AP-DISK-SKZI-LINUX-KC2</t>
  </si>
  <si>
    <t>Максимальная защита</t>
  </si>
  <si>
    <t>SNLSP1.x-BL1-SB-SP1Y</t>
  </si>
  <si>
    <t>SNLSP1.x-BL1-SB-SUP-ST</t>
  </si>
  <si>
    <t>Ключ активации прямой технической поддержки уровня "Стандартный" для СЗИ Secret Net LSP, SNLSP1.x-BL1-SB-SP1Y</t>
  </si>
  <si>
    <t>SNLSP1.x-BL3-NS-SP1Y</t>
  </si>
  <si>
    <t>Право на использование комплекта "Постоянная защита" Средства защиты информации Secret Net LSP</t>
  </si>
  <si>
    <t>SNLSP1.x-BL3-NS-SUP-ST</t>
  </si>
  <si>
    <t>Ключ активации сервиса прямой технической поддержки уровня "Стандартный"  для СЗИ Secret Net LSP, SNLSP1.x-BL3-NS-SP1Y</t>
  </si>
  <si>
    <t>SNLSP1.x-NSD-NS-SP1Y</t>
  </si>
  <si>
    <t>Право на использование модуля защиты от НСД Средства защиты информации Secret Net LSP</t>
  </si>
  <si>
    <t>SNLSP1.x-NSD-NS-SUP-ST</t>
  </si>
  <si>
    <t>Ключ активации сервиса прямой технической поддержки уровня "Стандартный"  для СЗИ Secret Net LSP, SNLSP1.x-NSD-NS-SP1Y</t>
  </si>
  <si>
    <t>SNLSP1.x-PFW-NS-SP1Y</t>
  </si>
  <si>
    <t>Право на использование модуля персонального межсетевого экрана Средства защиты информации Secret Net LSP</t>
  </si>
  <si>
    <t>SNLSP1.x-PFW-NS-SUP-ST</t>
  </si>
  <si>
    <t>Ключ активации сервиса прямой технической поддержки уровня "Стандартный"  для СЗИ Secret Net LSP, SNLSP1.x-PFW-NS-SP1Y</t>
  </si>
  <si>
    <t>SNLSP1.x-NSD-SB-SP1Y</t>
  </si>
  <si>
    <t>SNLSP1.x-NSD-SB-SUP-ST</t>
  </si>
  <si>
    <t>Ключ активации сервиса прямой технической поддержки уровня "Стандартный"  для СЗИ Secret Net LSP, SNLSP1.x-NSD-SB-SP1Y</t>
  </si>
  <si>
    <t>SNLSP1.x-PFW-SB-SP1Y</t>
  </si>
  <si>
    <t>SNLSP1.x-PFW-SB-SUP-ST</t>
  </si>
  <si>
    <t>Ключ активации сервиса прямой технической поддержки уровня "Стандартный"  для СЗИ Secret Net LSP, SNLSP1.x-PFW-SB-SP1Y</t>
  </si>
  <si>
    <t>Средство защиты информации Secret Net LSP</t>
  </si>
  <si>
    <t>Право на использование  комплекта "Максимальная защита" Средства защиты информации Secret Net LSP, срок 1 год</t>
  </si>
  <si>
    <t>Право на использование модуля защиты от НСД Средства защиты информации Secret Net LSP, срок 1 год</t>
  </si>
  <si>
    <t>Право на использование модуля персонального межсетевого экрана Средства защиты информации Secret Net LSP, срок 1 год</t>
  </si>
  <si>
    <t>SNS-8.x-BK1-SB-SP3Y</t>
  </si>
  <si>
    <t>Право на использование комплекта "Максимальная защита" Средства защиты информации Secret Net Studio 8, срок 3 года</t>
  </si>
  <si>
    <t>SNS-8.x-BK2-SB-SP3Y</t>
  </si>
  <si>
    <t>Право на использование комплекта "Оптимальная защита" Средства защиты информации Secret Net Studio 8, срок 3 года</t>
  </si>
  <si>
    <t>SNS-8.x-BK4-SB-SP3Y</t>
  </si>
  <si>
    <t>Право на использование комплекта "Дополнительная защита" Средства защиты информации Secret Net Studio 8, срок 3 года</t>
  </si>
  <si>
    <t>SNS-8.x-AVK-SB-SP3Y</t>
  </si>
  <si>
    <t>Право на использование модуля антивируса по технологии Касперского Средства защиты информации Secret Net Studio 8, срок 3 года</t>
  </si>
  <si>
    <t>SNS-8.x-IPSK-SB-SP3Y</t>
  </si>
  <si>
    <t>Право на использование модуля обнаружения и предотвращения вторжений Средства защиты информации Secret Net Studio 8, срок 3 года</t>
  </si>
  <si>
    <t>Обновление СЗИ Secret Net Studio</t>
  </si>
  <si>
    <t>SNS-8.x-IPSK-RN30-SP1Y</t>
  </si>
  <si>
    <t>Право на использование модуля обнаружения и предотвращения вторжений Средства защиты информации Secret Net Studio 8, ПО-renewal</t>
  </si>
  <si>
    <t>SNS-8.x-AVK-RN30-SP1Y</t>
  </si>
  <si>
    <t>Право на использование модуля антивируса по технологии Касперского Средства защиты информации Secret Net Studio 8, ПО-renewal</t>
  </si>
  <si>
    <t>SNS-8.x-BK1-RN30-SP1Y</t>
  </si>
  <si>
    <t>Право на использование комплекта "Максимальная защита" Средства защиты информации Secret Net Studio 8, ПО-renewal</t>
  </si>
  <si>
    <t>SNS-8.x-BK2-RN30-SP1Y</t>
  </si>
  <si>
    <t>Право на использование комплекта "Оптимальная защита" Средства защиты информации Secret Net Studio 8, ПО-renewal</t>
  </si>
  <si>
    <t>SNS-8.x-BK4-RN30-SP1Y</t>
  </si>
  <si>
    <t>Право на использование комплекта "Дополнительная защита" Средства защиты информации Secret Net Studio 8, ПО-renewal</t>
  </si>
  <si>
    <t>Лицензия на чтение ключей КриптоПро. В цену включен НДС 20%</t>
  </si>
  <si>
    <t>Право на использование АПКШ "Континент", версия 3.М2. ЦУС. (1 дополнительное подключение КШ к ЦУС)</t>
  </si>
  <si>
    <t>30%* + 
5 000 000 р.</t>
  </si>
  <si>
    <t>30%** + 
5 000 000 р.</t>
  </si>
  <si>
    <t>30%*** +
5 000 000 р.</t>
  </si>
  <si>
    <t>Право на использование СКЗИ "Континент-АП" (1 дополнительное подключение пользователя СКЗИ "Континент-АП" к СД) , ПО-renewal</t>
  </si>
  <si>
    <t>Установочный комплект. Программа доверенной визуализации и подписи Jinn-Client. Версия 2</t>
  </si>
  <si>
    <t xml:space="preserve">Комплектность поставки:
1. Плата Mini PCI Express Half Size. Релиз 4.3, сборка 4.3.357
2. Диск с ПО и документацией.
3. Паспорт в печатном виде. </t>
  </si>
  <si>
    <t>Адаптер размера 24х15мм. Необходим для подключения считывателя iButton и сторожевого таймера при использовании ПАК "Соболь" Mini PCI Express Half или M.2. Поставляется без кронштейна.</t>
  </si>
  <si>
    <t>Адаптер размера 28х30мм. Необходим для подключения считывателя iButton и сторожевого таймера при использовании ПАК "Соболь" Mini PCI Express Half или M.2. Поставляется без кронштейна.</t>
  </si>
  <si>
    <t>Адаптер размера 19х22мм. Необходим для подключения внутреннего считывателя iButton и сторожевого таймера при использовании ПАК "Соболь" Mini PCI Express Half или M.2. Поставляется без кронштейна.</t>
  </si>
  <si>
    <t>Двухжильный кабель для подключения сторожевого таймера к механизму reset</t>
  </si>
  <si>
    <t>kb-flex-cable</t>
  </si>
  <si>
    <t>Шлейф адаптера для платы mini PCI Express Half / М.2</t>
  </si>
  <si>
    <t>Десятипроводниковый шлейф для подключения адаптеров к платам Mini PCI Express Half / М.2</t>
  </si>
  <si>
    <t>Sobol-4 Mini PCIe Half FSTEC-NORNG-SP1Y</t>
  </si>
  <si>
    <t>Программно-аппаратный комплекс "Соболь". Версия 4, Mini PCIe Half Size без ФДСЧ, сертификат ФСТЭК России</t>
  </si>
  <si>
    <t>Sobol-4 Mini PCIe Half FSTEC-NORNG-SUP-ST</t>
  </si>
  <si>
    <t>Ключ активации сервиса прямой технической поддержки уровня "Стандартный"  для ПАК "Соболь", Sobol-4 Mini PCIe Half FSTEC-NORNG-SP1Y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</si>
  <si>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LSP*</t>
    </r>
  </si>
  <si>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LSP*</t>
    </r>
  </si>
  <si>
    <t>*** Возможно приобретение пакетов технической поддержки на 2 и 3 года. Для получения условий - связываться с менеджерами.</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</si>
  <si>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</si>
  <si>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 Возможно приобретение пакетов технической поддержки на 2 и 3 года. Для получения условий - связываться с менеджерами</t>
  </si>
  <si>
    <t>Годовое техническое сопровождение. В цену включен НДС 20%****</t>
  </si>
  <si>
    <t>30%*** + 
5 000 000 р.</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</si>
  <si>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</si>
  <si>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</si>
  <si>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</si>
  <si>
    <t>Подключение в режиме прокси</t>
  </si>
  <si>
    <t>Подключение в режиме туннеля</t>
  </si>
  <si>
    <t>Sobol-4 PCIe FSB-SP1Y</t>
  </si>
  <si>
    <t>Программно-аппаратный комплекс "Соболь". Версия 4, PCIe, сертификат ФСБ России</t>
  </si>
  <si>
    <t>Sobol-4 PCIe FSB-SUP-ST</t>
  </si>
  <si>
    <t>Ключ активации сервиса прямой технической поддержки уровня "Стандартный"  для ПАК "Соболь", Sobol-4 PCIe FSB-SP1Y</t>
  </si>
  <si>
    <t>Sobol-4 Mini PCIe Half FSB-SP1Y</t>
  </si>
  <si>
    <t>Программно-аппаратный комплекс "Соболь". Версия 4, Mini PCIe Half Size, сертификат ФСБ России</t>
  </si>
  <si>
    <t>Sobol-4 Mini PCIe Half FSB-SUP-ST</t>
  </si>
  <si>
    <t>Ключ активации сервиса прямой технической поддержки уровня "Стандартный"  для ПАК "Соболь", Sobol-4 Mini PCIe Half FSB-SP1Y</t>
  </si>
  <si>
    <t>Sobol-4 M.2 FSB-SP1Y</t>
  </si>
  <si>
    <t>Программно-аппаратный комплекс "Соболь". Версия 4, M.2, сертификат ФСБ России</t>
  </si>
  <si>
    <t>Sobol-4 M.2 FSB-SUP-ST</t>
  </si>
  <si>
    <t>Ключ активации сервиса прямой технической поддержки уровня "Стандартный"  для ПАК "Соболь", Sobol-4 M.2 FSB-SP1Y</t>
  </si>
  <si>
    <t>kb-minihalf-M.2-adapterWD</t>
  </si>
  <si>
    <t>Адаптер для платы mini PCI Express Half / М.2. Комплект с WD-кабелем</t>
  </si>
  <si>
    <t>kb-minihalf-M.2-adapterWD-v2</t>
  </si>
  <si>
    <t>Адаптер для платы Mini PCI Express Half / М.2. Комплект с WD-кабелем. Вариант 2</t>
  </si>
  <si>
    <t>kb-minihalf-M.2-adapterWD-v3</t>
  </si>
  <si>
    <t>Адаптер для платы Mini PCI Express Half / М.2. Комплект с WD-кабелем. Вариант 3</t>
  </si>
  <si>
    <t>kb-minihalf-M.2-adapterWD-v4</t>
  </si>
  <si>
    <t>Адаптер для платы Mini PCI Express Half / М.2. Комплект с WD-кабелем. Вариант 4</t>
  </si>
  <si>
    <t>kb-WD</t>
  </si>
  <si>
    <t>Соединительный кабель WD / SC-WD-50</t>
  </si>
  <si>
    <t>Версия 1.2.130</t>
  </si>
  <si>
    <t>SNS-SNLSP-BL1-SB-SP1Y</t>
  </si>
  <si>
    <t>SNS-SNLSP-BL1-SB-SUP-ST</t>
  </si>
  <si>
    <t>SNS-SNLSP-BL3-NS-SP1Y</t>
  </si>
  <si>
    <t>SNS-SNLSP-BL3-NS-SUP-ST</t>
  </si>
  <si>
    <t>SNS-SNLSP-NSD-NS-SP1Y</t>
  </si>
  <si>
    <t>SNS-SNLSP-NSD-NS-SUP-ST</t>
  </si>
  <si>
    <t>SNS-SNLSP-PFW-NS-SP1Y</t>
  </si>
  <si>
    <t>SNS-SNLSP-PFW-NS-SUP-ST</t>
  </si>
  <si>
    <t>SNS-SNLSP-NSD-SB-SP1Y</t>
  </si>
  <si>
    <t>SNS-SNLSP-NSD-SB-SUP-ST</t>
  </si>
  <si>
    <t>SNS-SNLSP-PFW-SB-SP1Y</t>
  </si>
  <si>
    <t>SNS-SNLSP-PFW-SB-SUP-ST</t>
  </si>
  <si>
    <t>SNS-SNLSP-Sup-Dir-St</t>
  </si>
  <si>
    <t>SNS-SNLSP-Sup-Dir-Ext</t>
  </si>
  <si>
    <t>SNS-SNLSP-Sup-Dir-VIP</t>
  </si>
  <si>
    <t>SNS-SNLSP-Sup-Co-St</t>
  </si>
  <si>
    <t>SNS-SNLSP-Sup-Co-Ext</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</si>
  <si>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LSP и Secret Net Studio 8*</t>
    </r>
  </si>
  <si>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LSP и Secret Net Studio 8*</t>
    </r>
  </si>
  <si>
    <t>Совместное использование Средств защиты информации Secret Net LSP и Secret Net Studio 8</t>
  </si>
  <si>
    <t>Jinn-Server 1.x лицензии на количество проверок  подписей в сутки,  класс КС2 (исполнение 2). Позиции, не облагаемые НДС</t>
  </si>
  <si>
    <t>Обновление программного обеспечения. Позиции, не облагаемые НДС</t>
  </si>
  <si>
    <t>Лицензии на подключение АП к СД. Собственный CSP. Позиции, не облагаемые НДС</t>
  </si>
  <si>
    <t>Лицензии на подключение АП к СД + КриптоПро CSP 4.0 для ОС Windows. Позиции, не облагаемые НДС</t>
  </si>
  <si>
    <t>Обновление программного обеспечения (наличие ТП необязательно). Позиции, не облагаемые НДС</t>
  </si>
  <si>
    <t>Лицензии и передача прав. Позиции, не облагаемые НДС</t>
  </si>
  <si>
    <t>Ключ активации прямой технической поддержки уровня "Стандартный" для СЗИ Secret Net LSP и СЗИ Secret Net Studio 8, SNS-SNLSP-BL1-SB-SP1Y</t>
  </si>
  <si>
    <t>Компоненты СЗИ Secret Net LSP (1 компьютер.): Защита от НСД, Контроль устройств, Персональный межсетевой экран 
Компоненты СЗИ Secret Net Studio 8 (1 компьютер):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t>
  </si>
  <si>
    <t>Ключ активации сервиса прямой технической поддержки уровня "Стандартный"  для СЗИ Secret Net LSP и СЗИ Secret Net Studio 8, SNS-SNLSP-BL3-NS-SP1Y</t>
  </si>
  <si>
    <t>Компоненты СЗИ Secret Net LSP (1 компьютер.): Защита от НСД, Контроль устройств, Персональный межсетевой экран.
Компоненты СЗИ Secret Net Studio 8 (1 компьютер): Защита от НСД, Защита диска и шифрование контейнеров, Персональный межсетевой экран.</t>
  </si>
  <si>
    <t>Ключ активации сервиса прямой технической поддержки уровня "Стандартный"  для СЗИ Secret Net LSP и СЗИ Secret Net Studio 8, SNS-SNLSP-NSD-NS-SP1Y</t>
  </si>
  <si>
    <t>Компонент СЗИ Secret Net LSP (1 компьютер): Защита от НСД, Контроль устройств.
Компонент СЗИ Secret Net Studio 8 (1 компьютер): Защита от НСД, Контроль устройств.</t>
  </si>
  <si>
    <t>Ключ активации сервиса прямой технической поддержки уровня "Стандартный"  для СЗИ Secret Net LSP и СЗИ Secret Net Studio 8, SNS-SNLSP-PFW-NS-SP1Y</t>
  </si>
  <si>
    <t>Компонент СЗИ Secret Net LSP (1 компьютер): Персональный межсетевой экран.
Компонент СЗИ Secret Net Studio 8 (1 компьютер): Персональный межсетевой экран.</t>
  </si>
  <si>
    <t>Ключ активации сервиса прямой технической поддержки уровня "Стандартный"  для СЗИSecret Net LSP и СЗИ Secret Net Studio 8, SNS-SNLSP-NSD-SB-SP1Y</t>
  </si>
  <si>
    <t>Ключ активации сервиса прямой технической поддержки уровня "Стандартный"  для СЗИ Secret Net LSP и СЗИ Secret Net Studio 8, SNS-SNLSP-PFW-SB-SP1Y</t>
  </si>
  <si>
    <t>Ключ активации сервиса прямой технической поддержки уровня "Стандартный" для СЗИ Secret Net LSP и СЗИ Secret Net Studio 8</t>
  </si>
  <si>
    <t>Ключ активации сервиса прямой технической поддержки уровня "Расширенный" для СЗИ Secret Net LSP и СЗИ Secret Net Studio 8</t>
  </si>
  <si>
    <t>Ключ активации сервиса прямой технической поддержки уровня "VIP" для СЗИ Secret Net LSP и СЗИ Secret Net Studio 8</t>
  </si>
  <si>
    <t>Ключ активации сервиса совместной технической поддержки уровня "Стандартный" для СЗИ Secret Net LSP и СЗИ Secret Net Studio 8</t>
  </si>
  <si>
    <t>Ключ активации сервиса совместной технической поддержки уровня "Расширенный" для СЗИ Secret Net LSP и СЗИ Secret Net Studio 8</t>
  </si>
  <si>
    <t>Компоненты: Защита от НСД, Контроль устройств, Персональный межсетевой экран за 1 компьютер.</t>
  </si>
  <si>
    <t>Компоненты:  Защита диска, Шифрование контейнеров за 1 компьютер.</t>
  </si>
  <si>
    <r>
      <t xml:space="preserve">Включена </t>
    </r>
    <r>
      <rPr>
        <sz val="8"/>
        <color theme="1"/>
        <rFont val="Arial"/>
        <family val="2"/>
        <charset val="204"/>
      </rPr>
      <t xml:space="preserve">ТП уровня Базовый, срок 1 год + Техническая гарантия, срок 1 год.
Сертификат </t>
    </r>
    <r>
      <rPr>
        <b/>
        <sz val="8"/>
        <color rgb="FFFF0000"/>
        <rFont val="Arial"/>
        <family val="2"/>
        <charset val="204"/>
      </rPr>
      <t>ФСБ</t>
    </r>
    <r>
      <rPr>
        <sz val="8"/>
        <color theme="1"/>
        <rFont val="Arial"/>
        <family val="2"/>
        <charset val="204"/>
      </rPr>
      <t xml:space="preserve"> России.</t>
    </r>
  </si>
  <si>
    <t>Secret MDM 2.1</t>
  </si>
  <si>
    <t>Лицензии по подписке для локального размещения</t>
  </si>
  <si>
    <t>Лицензирование по устройствам</t>
  </si>
  <si>
    <t>MDM-2.x-DC1Y-SP1Y</t>
  </si>
  <si>
    <t>Право на использование Secret MDM на одно подключенное устройство</t>
  </si>
  <si>
    <r>
      <t xml:space="preserve">Состав: 
Лицензия на одно устройство, срок 1 год + </t>
    </r>
    <r>
      <rPr>
        <sz val="8"/>
        <color rgb="FFC00000"/>
        <rFont val="Arial"/>
        <family val="2"/>
        <charset val="204"/>
      </rPr>
      <t>ТП уровня Базовый, срок 1 год</t>
    </r>
  </si>
  <si>
    <t>MDM-2.x-DC1Y-SUP-ST</t>
  </si>
  <si>
    <t>Ключ активации сервиса прямой технической поддержки уровня "Стандартный" для Secret MDM, MDM-2.x-DC1Y-SP1Y</t>
  </si>
  <si>
    <t>Бессрочные лицензии для локального размещения*</t>
  </si>
  <si>
    <t>MDM-2.x-DL-SP1Y</t>
  </si>
  <si>
    <t>Право на использование Secret MDM на одно подключенное устройство при локальном размещении</t>
  </si>
  <si>
    <r>
      <t xml:space="preserve">Состав: 
Лицензия на одно устройство, бессрочная + </t>
    </r>
    <r>
      <rPr>
        <sz val="8"/>
        <color rgb="FFC00000"/>
        <rFont val="Arial"/>
        <family val="2"/>
        <charset val="204"/>
      </rPr>
      <t>ТП уровня Базовый, срок 1 год</t>
    </r>
    <r>
      <rPr>
        <sz val="8"/>
        <color indexed="8"/>
        <rFont val="Arial"/>
        <family val="2"/>
        <charset val="204"/>
      </rPr>
      <t>. Локальное размещение сервера Secret MDM.</t>
    </r>
  </si>
  <si>
    <t>MDM-2.x-DL-SUP-ST</t>
  </si>
  <si>
    <t>Ключ активации сервиса прямой технической поддержки уровня "Стандартный" для Secret MDM, MDM-2.x-DL-SP1Y</t>
  </si>
  <si>
    <t>MDM-Sup-Dir-St</t>
  </si>
  <si>
    <t>Ключ активации сервиса прямой технической поддержки уровня "Стандартный"  для Secret MDM</t>
  </si>
  <si>
    <t>MDM-Sup-Dir-Ext</t>
  </si>
  <si>
    <t>Ключ активации сервиса прямой технической поддержки уровня "Расширенный" для Secret MDM</t>
  </si>
  <si>
    <t>MDM-Sup-Dir-VIP</t>
  </si>
  <si>
    <t>Ключ активации сервиса прямой технической поддержки уровня "VIP" для Secret MDM</t>
  </si>
  <si>
    <t>СЗИ Secret MDM</t>
  </si>
  <si>
    <t>СЗИ Secret MDM. Версия 2.1</t>
  </si>
  <si>
    <t>Sobol-4 PCIe-SP1Y</t>
  </si>
  <si>
    <t>Программно-аппаратный комплекс "Соболь". Версия 4, PCIe, сертификаты ФСБ+ФСТЭК России</t>
  </si>
  <si>
    <t>Sobol-4 PCIe-SUP-ST</t>
  </si>
  <si>
    <t>Ключ активации сервиса прямой технической поддержки уровня "Стандартный"  для ПАК "Соболь", Sobol-4 PCIe-SP1Y</t>
  </si>
  <si>
    <t>Sobol-4 Mini PCIe Half-SP1Y</t>
  </si>
  <si>
    <t>Программно-аппаратный комплекс "Соболь". Версия 4, Mini PCIe Half Size, сертификаты ФСБ+ФСТЭК России</t>
  </si>
  <si>
    <t>Sobol-4 Mini PCIe Half-SUP-ST</t>
  </si>
  <si>
    <t>Ключ активации сервиса прямой технической поддержки уровня "Стандартный"  для ПАК "Соболь", Sobol-4 Mini PCIe Half-SP1Y</t>
  </si>
  <si>
    <t>Sobol-4 M.2-SP1Y</t>
  </si>
  <si>
    <t>Программно-аппаратный комплекс "Соболь". Версия 4, M.2, сертификаты ФСБ+ФСТЭК России</t>
  </si>
  <si>
    <t>Sobol-4 M.2-SUP-ST</t>
  </si>
  <si>
    <t>Ключ активации сервиса прямой технической поддержки уровня "Стандартный"  для ПАК "Соболь", Sobol-4 M.2-SP1Y</t>
  </si>
  <si>
    <t>Sobol-4 PCIe, ФСБ. Версия 4.3.363</t>
  </si>
  <si>
    <t>Sobol-4 PCIe, ФСБ+ФСТЭК. Версия 4.3.363</t>
  </si>
  <si>
    <t>Sobol-4 Mini PCIe Half, ФСТЭК. Версия 4.3.364</t>
  </si>
  <si>
    <t>Sobol-4 Mini PCIe Half, МО. Версия 4.3.357</t>
  </si>
  <si>
    <t>Sobol-4 Mini PCIe Half, ФСБ. Версия 4.3.363</t>
  </si>
  <si>
    <t>Sobol-4 Mini PCIe Half, ФСБ+ФСТЭК. Версия 4.3.363</t>
  </si>
  <si>
    <t>Sobol-4 M.2, ФСБ. Версия 4.3.363</t>
  </si>
  <si>
    <t>Sobol-4 M.2, ФСБ+ФСТЭК. Версия 4.3.363</t>
  </si>
  <si>
    <r>
      <t xml:space="preserve">Включена </t>
    </r>
    <r>
      <rPr>
        <sz val="8"/>
        <color theme="1"/>
        <rFont val="Arial"/>
        <family val="2"/>
        <charset val="204"/>
      </rPr>
      <t xml:space="preserve">ТП уровня Базовый, срок 1 год + Техническая гарантия, срок 1 год. 
Сертификаты </t>
    </r>
    <r>
      <rPr>
        <b/>
        <sz val="8"/>
        <color rgb="FFFF0000"/>
        <rFont val="Arial"/>
        <family val="2"/>
        <charset val="204"/>
      </rPr>
      <t>ФСБ</t>
    </r>
    <r>
      <rPr>
        <sz val="8"/>
        <color theme="1"/>
        <rFont val="Arial"/>
        <family val="2"/>
        <charset val="204"/>
      </rPr>
      <t xml:space="preserve"> и </t>
    </r>
    <r>
      <rPr>
        <b/>
        <sz val="8"/>
        <color rgb="FFFF0000"/>
        <rFont val="Arial"/>
        <family val="2"/>
        <charset val="204"/>
      </rPr>
      <t>ФСТЭК</t>
    </r>
    <r>
      <rPr>
        <sz val="8"/>
        <color theme="1"/>
        <rFont val="Arial"/>
        <family val="2"/>
        <charset val="204"/>
      </rPr>
      <t xml:space="preserve"> России.</t>
    </r>
  </si>
  <si>
    <t>Программа доверенной визуализации и подписи «Jinn-Client». Версия 1.0 для Windows</t>
  </si>
  <si>
    <t>Программа доверенной визуализации и подписи «Jinn-Client». Версия 2.0 для Linux</t>
  </si>
  <si>
    <t>Установочный комплект  СКЗИ "Континент TLS Клиент". Версия 2. КС1, состав:
- CD-диск с дистрибутивом
- CD-диск с документацией
- выписка из заключения ФСБ
- Формуляр ФСБ
- Учетный номер СКЗИ
Сертификация: ФСБ России №СФ/114-4082 (КС1)</t>
  </si>
  <si>
    <t>Установочный комплект  СКЗИ "Континент TLS Клиент". Версия 2. КС2, состав:
- CD-диск с дистрибутивом
- CD-диск с документацией
- выписка из заключения ФСБ
- Формуляр ФСБ
- Учетный номер СКЗИ
Сертификация: ФСБ России №СФ/114-4082 (КС2)</t>
  </si>
  <si>
    <t>Jinn-Client-2.x-Lin[1-50]-SP1Y</t>
  </si>
  <si>
    <t>Jinn-Client-2.x-Lin[1-50]-SUP-ST</t>
  </si>
  <si>
    <t>Ключ активации сервиса прямой технической поддержки уровня "Стандартный" для программы доверенной визуализации и подписи Jinn-Client, Jinn-Client-2.x-Lin[1-50]-SP1Y</t>
  </si>
  <si>
    <t>Jinn-Client-2.x-Lin[51-250]-SP1Y</t>
  </si>
  <si>
    <t>Jinn-Client-2.x-Lin[51-250]-SUP-ST</t>
  </si>
  <si>
    <t>Ключ активации сервиса прямой технической поддержки уровня "Стандартный" для программы доверенной визуализации и подписи Jinn-Client, Jinn-Client-2.x-Lin[51-250]-SP1Y</t>
  </si>
  <si>
    <t>Jinn-Client-2.x-Lin[251-500]-SP1Y</t>
  </si>
  <si>
    <t>Jinn-Client-2.x-Lin[251-500]-SUP-ST</t>
  </si>
  <si>
    <t>Ключ активации сервиса прямой технической поддержки уровня "Стандартный" для программы доверенной визуализации и подписи Jinn-Client, Jinn-Client-2.x-Lin[251-500]-SP1Y</t>
  </si>
  <si>
    <t>Jinn-Client-2.x-Lin[501-1000]-SP1Y</t>
  </si>
  <si>
    <t>Jinn-Client-2.x-Lin[501-1000]-SUP-ST</t>
  </si>
  <si>
    <t>Ключ активации сервиса прямой технической поддержки уровня "Стандартный" для программы доверенной визуализации и подписи Jinn-Client, Jinn-Client-2.x-Lin[501-1000]-SP1Y</t>
  </si>
  <si>
    <t>Jinn-Client-2.x-Lin[U]-SP1Y</t>
  </si>
  <si>
    <t>Jinn-Client-2.x-Lin[U]-SUP-ST</t>
  </si>
  <si>
    <t>Ключ активации сервиса прямой технической поддержки уровня "Стандартный" для программы доверенной визуализации и подписи Jinn-Client, Jinn-Client-2.x-Lin[U]-SP1Y</t>
  </si>
  <si>
    <t>Jinn-Client-SB-2.x-Lin[1-50]-SP1Y</t>
  </si>
  <si>
    <t>Jinn-Client-SB-2.x-Lin[1-50]-SUP-ST</t>
  </si>
  <si>
    <t>Ключ активации сервиса прямой технической поддержки уровня "Стандартный" для программы доверенной визуализации и подписи Jinn-Client, Jinn-Client-SB-2.x-Lin[1-50]-SP1Y</t>
  </si>
  <si>
    <t>Jinn-Client-SB-2.x-Lin[51-250]-SP1Y</t>
  </si>
  <si>
    <t>Jinn-Client-SB-2.x-Lin[51-250]-SUP-ST</t>
  </si>
  <si>
    <t>Ключ активации сервиса прямой технической поддержки уровня "Стандартный" для программы доверенной визуализации и подписи Jinn-Client, Jinn-Client-SB-2.x-Lin[51-250]-SP1Y</t>
  </si>
  <si>
    <t>Jinn-Client-SB-2.x-Lin[251-500]-SP1Y</t>
  </si>
  <si>
    <t>Jinn-Client-SB-2.x-Lin[251-500]-SUP-ST</t>
  </si>
  <si>
    <t>Ключ активации сервиса прямой технической поддержки уровня "Стандартный" для программы доверенной визуализации и подписи Jinn-Client, Jinn-Client-SB-2.x-Lin[251-500]-SP1Y</t>
  </si>
  <si>
    <t>Jinn-Client-SB-2.x-Lin[501-1000]-SP1Y</t>
  </si>
  <si>
    <t>Jinn-Client-SB-2.x-Lin[501-1000]-SUP-ST</t>
  </si>
  <si>
    <t>Ключ активации сервиса прямой технической поддержки уровня "Стандартный" для программы доверенной визуализации и подписи Jinn-Client, Jinn-Client-SB-2.x-Lin[501-1000]-SP1Y</t>
  </si>
  <si>
    <t>Jinn-Client-SB-2.x-Lin[U]-SP1Y</t>
  </si>
  <si>
    <t>Jinn-Client-SB-2.x-Lin[U]-SUP-ST</t>
  </si>
  <si>
    <t>Ключ активации сервиса прямой технической поддержки уровня "Стандартный" для программы доверенной визуализации и подписи Jinn-Client, Jinn-Client-SB-2.x-Lin[U]-SP1Y</t>
  </si>
  <si>
    <t>Ключ активации сервиса прямой технической поддержки уровня "Стандартный"  для Jinn</t>
  </si>
  <si>
    <t>Ключ активации сервиса прямой технической поддержки уровня "Расширенный" для Jinn</t>
  </si>
  <si>
    <t>Ключ активации сервиса прямой технической поддержки уровня "VIP" для Jinn</t>
  </si>
  <si>
    <t>Ключ активации сервиса совместной технической поддержки уровня "Стандартный"  для Jinn</t>
  </si>
  <si>
    <t>Ключ активации сервиса совместной технической поддержки уровня "Расширенный" для Jinn</t>
  </si>
  <si>
    <t>Jinn-Client-2.x-Lin-Disk</t>
  </si>
  <si>
    <t>Jinn-Client-SB-2.x-Lin-Disk</t>
  </si>
  <si>
    <t>TLS2-PROXY-10000-lic-SUP-ST</t>
  </si>
  <si>
    <t>TLS2-PROXY-8000-lic-SUP-ST</t>
  </si>
  <si>
    <t>TLS2-PROXY-7000-lic-SUP-ST</t>
  </si>
  <si>
    <t>TLS2-PROXY-6000-lic-SUP-ST</t>
  </si>
  <si>
    <t>TLS2-PROXY-5000-lic-SUP-ST</t>
  </si>
  <si>
    <t>TLS2-PROXY-3000-lic-SUP-ST</t>
  </si>
  <si>
    <t>TLS2-PROXY-2000-lic-SUP-ST</t>
  </si>
  <si>
    <t>TLS2-PROXY-300-lic-SUP-ST</t>
  </si>
  <si>
    <t>TLS2-TUNNEL-9000-lic-SUP-ST</t>
  </si>
  <si>
    <t>TLS2-TUNNEL-8000-lic-SUP-ST</t>
  </si>
  <si>
    <t>TLS2-TUNNEL-7000-lic-SUP-ST</t>
  </si>
  <si>
    <t>TLS2-TUNNEL-6000-lic-SUP-ST</t>
  </si>
  <si>
    <t>TLS2-TUNNEL-4000-lic-SUP-ST</t>
  </si>
  <si>
    <t>TLS2-TUNNEL-3000-lic-SUP-ST</t>
  </si>
  <si>
    <t>TLS2-TUNNEL-300-lic-SUP-ST</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</si>
  <si>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</si>
  <si>
    <t>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</si>
  <si>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 получение пакетов обновления для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</si>
  <si>
    <t>SNS-8.x-NSD-SB-SP3Y</t>
  </si>
  <si>
    <t>Право на использование модуля защиты от НСД и контроля устройств Средства защиты информации Secret Net Studio 8, срок 3 года</t>
  </si>
  <si>
    <r>
      <t xml:space="preserve">Состав: 
Лицензия на 3 года + </t>
    </r>
    <r>
      <rPr>
        <sz val="8"/>
        <color rgb="FFC00000"/>
        <rFont val="Arial"/>
        <family val="2"/>
        <charset val="204"/>
      </rPr>
      <t>ТП уровня Базовый, срок 3 года</t>
    </r>
    <r>
      <rPr>
        <sz val="8"/>
        <color indexed="8"/>
        <rFont val="Arial"/>
        <family val="2"/>
        <charset val="204"/>
      </rPr>
      <t xml:space="preserve"> + Электронный формуляр Secret Net Studio 8**</t>
    </r>
  </si>
  <si>
    <t>SNS-8.x-DEV-SB-SP3Y</t>
  </si>
  <si>
    <t>Право на использование модуля контроля устройств Средства защиты информации Secret Net Studio 8, срок 3 года</t>
  </si>
  <si>
    <r>
      <t xml:space="preserve">Компоненты: Контроль устройств за 1 компьютер.
</t>
    </r>
    <r>
      <rPr>
        <b/>
        <sz val="8"/>
        <color rgb="FF000000"/>
        <rFont val="Arial"/>
        <family val="2"/>
        <charset val="204"/>
      </rPr>
      <t>Контроль устройств входит в Защиту от НСД, при покупке лицензии на Защиту от НСД покупка данной лицензии не требуется!</t>
    </r>
  </si>
  <si>
    <t>SNS-8.x-DCR-SB-SP3Y</t>
  </si>
  <si>
    <t>Право на использование модуля защиты диска и шифрование контейнеров Средства защиты информации Secret Net Studio 8, срок 3 года</t>
  </si>
  <si>
    <t>SNS-8.x-PFW-SB-SP3Y</t>
  </si>
  <si>
    <t>Право на использование модуля персонального межсетевого экрана Средства защиты информации Secret Net Studio 8, срок 3 года</t>
  </si>
  <si>
    <t>Срочные лицензии (на 1 и 3 года)</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</si>
  <si>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ФСТЭК</t>
    </r>
    <r>
      <rPr>
        <sz val="8"/>
        <color indexed="8"/>
        <rFont val="Arial"/>
        <family val="2"/>
        <charset val="204"/>
      </rPr>
      <t xml:space="preserve"> России. (СДЗ 2, для гостайны и для конфиденциальной информации).</t>
    </r>
  </si>
  <si>
    <r>
      <t>Включена</t>
    </r>
    <r>
      <rPr>
        <sz val="8"/>
        <color theme="1"/>
        <rFont val="Arial"/>
        <family val="2"/>
        <charset val="204"/>
      </rPr>
      <t xml:space="preserve"> ТП уровня Базовый, срок 1 год + Техническая гарантия, срок 1 год</t>
    </r>
    <r>
      <rPr>
        <sz val="8"/>
        <color indexed="8"/>
        <rFont val="Arial"/>
        <family val="2"/>
        <charset val="204"/>
      </rPr>
      <t>.
Сертификат</t>
    </r>
    <r>
      <rPr>
        <b/>
        <sz val="8"/>
        <color indexed="8"/>
        <rFont val="Arial"/>
        <family val="2"/>
        <charset val="204"/>
      </rPr>
      <t xml:space="preserve"> </t>
    </r>
    <r>
      <rPr>
        <b/>
        <sz val="8"/>
        <color rgb="FFFF0000"/>
        <rFont val="Arial"/>
        <family val="2"/>
        <charset val="204"/>
      </rPr>
      <t>ФСТЭК</t>
    </r>
    <r>
      <rPr>
        <sz val="8"/>
        <color indexed="8"/>
        <rFont val="Arial"/>
        <family val="2"/>
        <charset val="204"/>
      </rPr>
      <t xml:space="preserve"> России. (СДЗ 2, для гостайны и для конфиденциальной информации).</t>
    </r>
  </si>
  <si>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</si>
  <si>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АПКШ "Континент". Версия 3.9. Экспортный вариант</t>
  </si>
  <si>
    <t>Установочный комплект АПКШ "Континент", версия 3.9, состав:
- CD-диск с дистрибутивом
- СД-диск с документацией
- Формуляр ФСБ
- Учетный номер СКЗИ
- Паспорт платформы ФСБ
- Продается только в комплекте с правом на обновление КК.
- Сертификация: ФСБ (КС3).</t>
  </si>
  <si>
    <t>АПКШ "Континент" версия 3.9. Экспортный вариант</t>
  </si>
  <si>
    <t>Установочный комплект АПКШ "Континент", версия 3.9, состав:
- CD-диск с дистрибутивом
- СД-диск с документацией
- Формуляр ФСБ
- Учетный номер СКЗИ
- Паспорт платформы ФСБ
- Продается только в комплекте с правом на обновление ЦУС.
- Сертификация: ФСБ (КС3).</t>
  </si>
  <si>
    <t>Установочный комплект АПКШ "Континент", версия 3.9, состав:
- CD-диск с дистрибутивом
- СД-диск с документацией
- Формуляр ФСБ
- Учетный номер СКЗИ
- Паспорт платформы ФСБ
- Продается только в комплекте с правом на обновление ЦУС-СД.
- Сертификация: ФСБ (КС3).</t>
  </si>
  <si>
    <t>Установочный комплект АПКШ "Континент", версия 3.9, состав:
- CD-диск с дистрибутивом
- СД-диск с документацией
- Формуляр ФСБ
- Учетный номер СКЗИ
- Паспорт платформы ФСБ
- Продается только в комплекте с правом на обновление КШ.
- Сертификация: ФСБ (КС3).</t>
  </si>
  <si>
    <t>Установочный комплект АПКШ "Континент", версия 3.9, состав:
- CD-диск с дистрибутивом
- СД-диск с документацией
- Формуляр ФСБ
- Учетный номер СКЗИ
- Паспорт платформы ФСБ
- Продается только в комплекте с правом на обновление КШ-СД.
- Сертификация: ФСБ (КС3).</t>
  </si>
  <si>
    <t>Комплекс безопасности "Континент". Версия 4</t>
  </si>
  <si>
    <t>SNS-8.x-RN-SP1Y</t>
  </si>
  <si>
    <t>Право на обновление Средства защиты информации Secret Net Studio 8</t>
  </si>
  <si>
    <t>SNLSP1.x-RN-SP1Y</t>
  </si>
  <si>
    <t>Право на обновление Средства защиты информации Secret Net LSP</t>
  </si>
  <si>
    <t>Совместные лицензии СЗИ Secret Net LSP с другими продуктами компании</t>
  </si>
  <si>
    <t>Постоянная защита (бессрочно) и СКЗИ Континент-АП</t>
  </si>
  <si>
    <t>SNLSP1.x-BL3-ACS-AP-SP1Y</t>
  </si>
  <si>
    <t>Право на использование комплекта "Постоянная защита" Средства защиты информации Secret Net LSP и СКЗИ "Континент-АП" (1 дополнительное подключение пользователя СКЗИ "Континент-АП" к СД)</t>
  </si>
  <si>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LSP* + Право на использование СКЗИ "Континент-АП" для ОС Linux.
СКЗИ "Континент-АП" продается только вместе с диском для исполнений 5,6.</t>
    </r>
  </si>
  <si>
    <t>Компоненты: Защита от НСД, Контроль устройств, Персональный межсетевой экран за 1 компьютер, Право на использование СКЗИ "Континент-АП".</t>
  </si>
  <si>
    <t>SNLSP1.x-BL3-ACS-AP-SUP-ST</t>
  </si>
  <si>
    <t>Ключ активации сервиса прямой технической поддержки уровня "Стандартный"  для СЗИ Secret Net LSP и СКЗИ "Континент-АП, SNLSP1.x-BL3-ACS-AP-SP1Y</t>
  </si>
  <si>
    <t>Защита от НСД и СКЗИ Континент-АП</t>
  </si>
  <si>
    <t>SNLSP1.x-NSD-ACS-AP-SP1Y</t>
  </si>
  <si>
    <t>Право на использование модуля защиты от НСД Средства защиты информации Secret Net LSP и СКЗИ "Континент-АП" (1 дополнительное подключение пользователя СКЗИ "Континент-АП" к СД)</t>
  </si>
  <si>
    <r>
      <t xml:space="preserve">Состав: 
Лицензия бессрочная + </t>
    </r>
    <r>
      <rPr>
        <sz val="8"/>
        <color rgb="FFC00000"/>
        <rFont val="Arial"/>
        <family val="2"/>
        <charset val="204"/>
      </rPr>
      <t>ТП уровня Базовый, срок 1 год</t>
    </r>
    <r>
      <rPr>
        <sz val="8"/>
        <color indexed="8"/>
        <rFont val="Arial"/>
        <family val="2"/>
        <charset val="204"/>
      </rPr>
      <t xml:space="preserve"> + Электронный формуляр Secret Net LSP* + Право на использование СКЗИ "Континент-АП" для ОС Linux.
СКЗИ "Континент-АП" продается только вместе с диском для исполнений 5,6.</t>
    </r>
  </si>
  <si>
    <t>Компоненты: Защита от НСД, Контроль устройств, Право на использование СКЗИ "Континент-АП".</t>
  </si>
  <si>
    <t>SNLSP1.x-NSD-ACS-AP-SUP-ST</t>
  </si>
  <si>
    <t>Ключ активации сервиса прямой технической поддержки уровня "Стандартный"  для СЗИ Secret Net LSP и СКЗИ "Континент-АП, SNLSP1.x-NSD-ACS-AP-SP1Y</t>
  </si>
  <si>
    <t>Персональный межсетевой экран и СКЗИ Континент-АП</t>
  </si>
  <si>
    <t>SNLSP1.x- PFW -ACS-AP-SP1Y</t>
  </si>
  <si>
    <t>Право на использование модуля персонального межсетевого экрана Средства защиты информации Secret Net LSP LSP и СКЗИ "Континент-АП" (1 дополнительное подключение пользователя СКЗИ "Континент-АП" к СД)</t>
  </si>
  <si>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LSP*</t>
    </r>
    <r>
      <rPr>
        <sz val="8"/>
        <color indexed="8"/>
        <rFont val="Arial"/>
        <family val="2"/>
        <charset val="204"/>
      </rPr>
      <t xml:space="preserve"> + Право на использование СКЗИ "Континент-АП" для ОС Linux.
СКЗИ "Континент-АП" продается только вместе с диском для исполнений 5,6.</t>
    </r>
  </si>
  <si>
    <t>Компоненты: Персональный межсетевой экран за 1 компьютер, Право на использование СКЗИ "Континент-АП".</t>
  </si>
  <si>
    <t>SNLSP1.x- PFW -ACS-AP-SUP-ST</t>
  </si>
  <si>
    <t>Ключ активации сервиса прямой технической поддержки уровня "Стандартный"  для СЗИ Secret Net LSP и СКЗИ "Континент-АП, SNLSP1.x- PFW -ACS-AP-SP1Y</t>
  </si>
  <si>
    <t>SNS-8.x-FDE-NS-SP1Y</t>
  </si>
  <si>
    <t>SNS-8.x-FDE-NS-SUP-ST</t>
  </si>
  <si>
    <t>Ключ активации сервиса прямой технической поддержки уровня "Стандартный"  для СЗИ Secret Net Studio 8, SNS-8.x-FDE-NS-SP1Y</t>
  </si>
  <si>
    <t>SNS-8.x-FDE-SB-SP1Y</t>
  </si>
  <si>
    <t>SNS-8.x-FDE-SB-SUP-ST</t>
  </si>
  <si>
    <t>Ключ активации сервиса прямой технической поддержки уровня "Стандартный"  для СЗИ Secret Net Studio 8, SNS-8.x-FDE-SB-SP1Y</t>
  </si>
  <si>
    <t>SNS-8.x-FDE-SB-SP3Y</t>
  </si>
  <si>
    <t>Обновление Криптографического сервера Jinn-Server, платформа IPC3000F до актуальной версии 1.3.
Сертификация: ФСБ (КС2)
ТП уровня Базовый, срок 1 год</t>
  </si>
  <si>
    <t>Обновление Криптографического сервера Jinn-Server, платформа IPC1000F до актуальной версии 1.3.
Сертификация: ФСБ (КС2)
ТП уровня Базовый, срок 1 год</t>
  </si>
  <si>
    <t>Обновление Криптографического сервера Jinn-Server, платформа IPC1000 до актуальной версии 1.3.
Сертификация: ФСБ (КС2)
ТП уровня Базовый, срок 1 год</t>
  </si>
  <si>
    <t>Обновление АРМ разбора конфликтных ситуаций Jinn-Server, платформа IPC100 до актуальной версии 1.3.
Сертификация: ФСБ (КС2)
ТП уровня Базовый, срок 1 год</t>
  </si>
  <si>
    <t>СЗИ Secret Net Studio-C. Версия 8.8 (нет СОВ и Антивирус)</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</si>
  <si>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ФСБ</t>
    </r>
    <r>
      <rPr>
        <sz val="8"/>
        <color indexed="8"/>
        <rFont val="Arial"/>
        <family val="2"/>
        <charset val="204"/>
      </rPr>
      <t xml:space="preserve"> России. Исполнение 2 для гостайны (1Б).
</t>
    </r>
    <r>
      <rPr>
        <sz val="8"/>
        <color rgb="FFFF0000"/>
        <rFont val="Arial"/>
        <family val="2"/>
        <charset val="204"/>
      </rPr>
      <t>Внимание! Должен применяться только с iButton DS 1992/93/94/95/96</t>
    </r>
  </si>
  <si>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ФСБ</t>
    </r>
    <r>
      <rPr>
        <sz val="8"/>
        <color rgb="FFFF0000"/>
        <rFont val="Arial"/>
        <family val="2"/>
        <charset val="204"/>
      </rPr>
      <t xml:space="preserve"> </t>
    </r>
    <r>
      <rPr>
        <sz val="8"/>
        <color indexed="8"/>
        <rFont val="Arial"/>
        <family val="2"/>
        <charset val="204"/>
      </rPr>
      <t xml:space="preserve">России. Исполнение 2 для гостайны (1Б).
</t>
    </r>
    <r>
      <rPr>
        <sz val="8"/>
        <color rgb="FFFF0000"/>
        <rFont val="Arial"/>
        <family val="2"/>
        <charset val="204"/>
      </rPr>
      <t>Внимание! Должен применяться только с iButton DS 1992/93/94/95/96</t>
    </r>
  </si>
  <si>
    <t>Функциональные отличия редакций приведены в конце прайс-листа</t>
  </si>
  <si>
    <r>
      <t xml:space="preserve">За 1 процессор. В редакции Standard </t>
    </r>
    <r>
      <rPr>
        <sz val="8"/>
        <color rgb="FFFF0000"/>
        <rFont val="Arial"/>
        <family val="2"/>
        <charset val="204"/>
      </rPr>
      <t>сервер авторизации</t>
    </r>
    <r>
      <rPr>
        <sz val="8"/>
        <color indexed="8"/>
        <rFont val="Arial"/>
        <family val="2"/>
        <charset val="204"/>
      </rPr>
      <t xml:space="preserve"> vGate включен в стоимость лицензий </t>
    </r>
    <r>
      <rPr>
        <sz val="8"/>
        <color rgb="FFFF0000"/>
        <rFont val="Arial"/>
        <family val="2"/>
        <charset val="204"/>
      </rPr>
      <t>в кол-ве 1 шт.</t>
    </r>
    <r>
      <rPr>
        <sz val="8"/>
        <color indexed="8"/>
        <rFont val="Arial"/>
        <family val="2"/>
        <charset val="204"/>
      </rPr>
      <t xml:space="preserve">
Состав: Лицензия бессрочная + </t>
    </r>
    <r>
      <rPr>
        <sz val="8"/>
        <color rgb="FFC00000"/>
        <rFont val="Arial"/>
        <family val="2"/>
        <charset val="204"/>
      </rPr>
      <t>ТП уровня Базовый, срок 1 год</t>
    </r>
    <r>
      <rPr>
        <sz val="8"/>
        <color indexed="8"/>
        <rFont val="Arial"/>
        <family val="2"/>
        <charset val="204"/>
      </rPr>
      <t xml:space="preserve"> + Электронный формуляр vGate R2*</t>
    </r>
  </si>
  <si>
    <r>
      <t xml:space="preserve">За 1 процессор. В редакции Enterprise </t>
    </r>
    <r>
      <rPr>
        <sz val="8"/>
        <color rgb="FFFF0000"/>
        <rFont val="Arial"/>
        <family val="2"/>
        <charset val="204"/>
      </rPr>
      <t xml:space="preserve">сервер авторизации </t>
    </r>
    <r>
      <rPr>
        <sz val="8"/>
        <rFont val="Arial"/>
        <family val="2"/>
        <charset val="204"/>
      </rPr>
      <t xml:space="preserve">vGate включен в стоимость лицензий </t>
    </r>
    <r>
      <rPr>
        <sz val="8"/>
        <color rgb="FFFF0000"/>
        <rFont val="Arial"/>
        <family val="2"/>
        <charset val="204"/>
      </rPr>
      <t xml:space="preserve">в неограниченном кол-ве с возможностью резервирования.
</t>
    </r>
    <r>
      <rPr>
        <sz val="8"/>
        <rFont val="Arial"/>
        <family val="2"/>
        <charset val="204"/>
      </rP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vGate R2*</t>
    </r>
  </si>
  <si>
    <r>
      <t xml:space="preserve">За 1 процессор. В редакции Enterprise Plus </t>
    </r>
    <r>
      <rPr>
        <sz val="8"/>
        <color rgb="FFFF0000"/>
        <rFont val="Arial"/>
        <family val="2"/>
        <charset val="204"/>
      </rPr>
      <t xml:space="preserve">сервер авторизации </t>
    </r>
    <r>
      <rPr>
        <sz val="8"/>
        <rFont val="Arial"/>
        <family val="2"/>
        <charset val="204"/>
      </rPr>
      <t xml:space="preserve">vGate включен в стоимость лицензий </t>
    </r>
    <r>
      <rPr>
        <sz val="8"/>
        <color rgb="FFFF0000"/>
        <rFont val="Arial"/>
        <family val="2"/>
        <charset val="204"/>
      </rPr>
      <t xml:space="preserve">в неограниченном кол-ве с возможностью резервирования.
</t>
    </r>
    <r>
      <rPr>
        <sz val="8"/>
        <rFont val="Arial"/>
        <family val="2"/>
        <charset val="204"/>
      </rP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vGate R2*</t>
    </r>
  </si>
  <si>
    <r>
      <t xml:space="preserve">Состав: Лицензия бессрочная + </t>
    </r>
    <r>
      <rPr>
        <sz val="8"/>
        <color rgb="FFC00000"/>
        <rFont val="Arial"/>
        <family val="2"/>
        <charset val="204"/>
      </rPr>
      <t>ТП уровня Базовый, срок 1 год</t>
    </r>
    <r>
      <rPr>
        <sz val="8"/>
        <color rgb="FF000000"/>
        <rFont val="Arial"/>
        <family val="2"/>
        <charset val="204"/>
      </rPr>
      <t xml:space="preserve"> + Электронный формуляр vGate R2*</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</si>
  <si>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Обнаружение и предотвращение вторжений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</si>
  <si>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по технологии Касперского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</si>
  <si>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</si>
  <si>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Антивирус (технология Касперского), Обнаружение и предотвращение вторжений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</si>
  <si>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(технология Касперского), Обнаружение и предотвращение вторжений за 1 компьютер.</t>
    </r>
  </si>
  <si>
    <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Secret Net Studio 8**</t>
    </r>
  </si>
  <si>
    <t>Комплектность поставки:
1. Установочный диск - 1 шт.
2. Формуляр в печатном виде.
3. Копия сертификата соответствия ФСТЭК.</t>
  </si>
  <si>
    <t>SNS-С-DISC</t>
  </si>
  <si>
    <t>Установочный комплект. Сертифицированное Средство защиты информации Secret Net Studio-С 8</t>
  </si>
  <si>
    <t>SNS-F-DISC</t>
  </si>
  <si>
    <t>Установочный комплект. Сертифицированное Средство защиты информации Secret Net Studio 8</t>
  </si>
  <si>
    <t>SNS-SNLSP-BL1-SB-SP3Y</t>
  </si>
  <si>
    <r>
      <t xml:space="preserve">Состав: 
Лицензия на 3 года + </t>
    </r>
    <r>
      <rPr>
        <sz val="8"/>
        <color rgb="FFC00000"/>
        <rFont val="Arial"/>
        <family val="2"/>
        <charset val="204"/>
      </rPr>
      <t xml:space="preserve">ТП уровня Базовый, сроком на 3 года </t>
    </r>
    <r>
      <rPr>
        <sz val="8"/>
        <rFont val="Arial"/>
        <family val="2"/>
        <charset val="204"/>
      </rPr>
      <t>+ Электронный формуляр Secret Net LSP и Secret Net Studio 8*</t>
    </r>
  </si>
  <si>
    <t>ПО Континент-АП</t>
  </si>
  <si>
    <t>АПКШ "Континент". СКЗИ КВ</t>
  </si>
  <si>
    <t>Узел безопасности (УБ). Виртуальное исполнение</t>
  </si>
  <si>
    <t>Лицензии для активации многофункционального узла безопасности (UTM базовый)</t>
  </si>
  <si>
    <t>Лицензии для активации многофункционального узла безопасности (UTM расширенный)</t>
  </si>
  <si>
    <t>ПК "Соболь". Версия 4</t>
  </si>
  <si>
    <t>ПК "Соболь". Версия 4 - комплект для материнской платы Aquarius AQH310CM</t>
  </si>
  <si>
    <t>Sobol-4 Soft FSTEC-SP1Y</t>
  </si>
  <si>
    <t>Программный комплекс "Соболь". Версия 4, сертификат ФСТЭК России</t>
  </si>
  <si>
    <r>
      <rPr>
        <b/>
        <sz val="8"/>
        <color rgb="FFC00000"/>
        <rFont val="Arial"/>
        <family val="2"/>
        <charset val="204"/>
      </rPr>
      <t>Внимание!</t>
    </r>
    <r>
      <rPr>
        <sz val="8"/>
        <color indexed="8"/>
        <rFont val="Arial"/>
        <family val="2"/>
        <charset val="204"/>
      </rPr>
      <t xml:space="preserve"> Устанавливается только на системную плату Aquarius AQH310CM при помощи программатора!
Включена ТП уровня Базовый, срок 1 год.
Сертификат </t>
    </r>
    <r>
      <rPr>
        <b/>
        <sz val="8"/>
        <color rgb="FFFF0000"/>
        <rFont val="Arial"/>
        <family val="2"/>
        <charset val="204"/>
      </rPr>
      <t>ФСТЭК</t>
    </r>
    <r>
      <rPr>
        <sz val="8"/>
        <color indexed="8"/>
        <rFont val="Arial"/>
        <family val="2"/>
        <charset val="204"/>
      </rPr>
      <t xml:space="preserve"> России. (СДЗ 2, УД2, для гостайны и для конфиденциальной информации).</t>
    </r>
  </si>
  <si>
    <t>Комплектность поставки:
1. Диск с ПО и документацией.
2. Формуляр в печатном виде. 
3. Копия сертификата ФСТЭК России №4575.</t>
  </si>
  <si>
    <t>Sobol-4 Soft FSTEC-SUP-ST</t>
  </si>
  <si>
    <t>Ключ активации сервиса прямой технической поддержки уровня "Стандартный" для ПК "Соболь", Sobol-4 Soft FSTEC-SP1Y</t>
  </si>
  <si>
    <t>ПАК Континент WAF Сервер. В цену включен НДС 20%</t>
  </si>
  <si>
    <t>ПК "Соболь". Версия 4. В цену включен НДС 20%</t>
  </si>
  <si>
    <t>TLS Сервер АПКШ "Континент" высокопроизводительный (1U rack).
- 1 x 10/100/1000 Мбит/с с разъёмом RJ45 UTP;
- 4 x 10 Гбит/с с разъемом SFP+ под установку модуля трансивера.
Сертификация: ФСБ (КС2/КС3).
Включена ТП уровня Базовый, срок 1 год + Техническая гарантия, срок 1 год.</t>
  </si>
  <si>
    <t>Комплектность поставки:
1. Плата Mini PCI Express Half Size без ФДСЧ. Релиз 4.3, сборка 4.3.364
2. Диск с ПО и документацией.
3. Паспорт в печатном виде. 
4. Копия сертификата ФСТЭК России №4043.</t>
  </si>
  <si>
    <t>Заливка листов по продуктовым направлениям:</t>
  </si>
  <si>
    <t>Workstation. Продукты, предназначенные для защиты рабочих станций и серверов.</t>
  </si>
  <si>
    <t>Network. Продукты для защиты сетей передачи данных.</t>
  </si>
  <si>
    <t>Virtualization. Продукты для защиты виртуальной инфраструктуры.</t>
  </si>
  <si>
    <t>Функциональные отличия подписок и модулей</t>
  </si>
  <si>
    <t>Исполнение 1 (КС2)</t>
  </si>
  <si>
    <t>TLS2.2-IPC3000-KC2-SP1Y</t>
  </si>
  <si>
    <t>TLS2.2-IPC3000-KC2-SUP-ST</t>
  </si>
  <si>
    <t>TLS2.2-IPCR550-KC2-SP1Y</t>
  </si>
  <si>
    <t>TLS2.2-IPCR550-KC2-SUP-ST</t>
  </si>
  <si>
    <t>TLS2.2-IPCR300-KC2-SP1Y</t>
  </si>
  <si>
    <t>TLS2.2-IPCR300-KC2-SUP-ST</t>
  </si>
  <si>
    <t>TLS2.2-IPCR50-KC2-SP1Y</t>
  </si>
  <si>
    <t>TLS2.2-IPCR50-KC2-SUP-ST</t>
  </si>
  <si>
    <t>Исполнение 2 (КС3)</t>
  </si>
  <si>
    <t>TLS2.2-IPC3000-KC3-SP1Y</t>
  </si>
  <si>
    <t>TLS2.2-IPC3000-KC3-SUP-ST</t>
  </si>
  <si>
    <t>TLS2.2-IPCR550-KC3-SP1Y</t>
  </si>
  <si>
    <t>TLS2.2-IPCR550-KC3-SUP-ST</t>
  </si>
  <si>
    <t>TLS2.2-IPCR300-KC3-SP1Y</t>
  </si>
  <si>
    <t>TLS2.2-IPCR300-KC3-SUP-ST</t>
  </si>
  <si>
    <t>TLS2.2-IPCR50-KC3-SP1Y</t>
  </si>
  <si>
    <t>TLS2.2-IPCR50-KC3-SUP-ST</t>
  </si>
  <si>
    <t>TLS2.2-SRV-DISK-KC2-SKZI</t>
  </si>
  <si>
    <t>TLS2.2-SRV-DISK-KC3-SKZI</t>
  </si>
  <si>
    <t>СКЗИ "Континент TLS Сервер". Версия 2.2 (сертификат ФСБ КС2/КС3)</t>
  </si>
  <si>
    <t>Аппаратные платформы СКЗИ "Континент TLS Сервер". В цену включен НДС 20%</t>
  </si>
  <si>
    <t>Ключ активации сервиса прямой технической поддержки уровня "Стандартный" для СКЗИ "Континент TLS Сервер", TLS2.2-IPC3000-KC2-SP1Y</t>
  </si>
  <si>
    <t>Ключ активации сервиса прямой технической поддержки уровня "Стандартный" для СКЗИ "Континент TLS Сервер", TLS2.2-IPCR550-KC2-SP1Y</t>
  </si>
  <si>
    <t>Ключ активации сервиса прямой технической поддержки уровня "Стандартный" для СКЗИ "Континент TLS Сервер", TLS2.2-IPCR300-KC2-SP1Y</t>
  </si>
  <si>
    <t>Ключ активации сервиса прямой технической поддержки уровня "Стандартный" для СКЗИ "Континент TLS Сервер", TLS2.2-IPCR50-KC2-SP1Y</t>
  </si>
  <si>
    <t>Ключ активации сервиса прямой технической поддержки уровня "Стандартный" для СКЗИ "Континент TLS Сервер", TLS2.2-IPC3000-KC3-SP1Y</t>
  </si>
  <si>
    <t>Ключ активации сервиса прямой технической поддержки уровня "Стандартный" для СКЗИ "Континент TLS Сервер", TLS2.2-IPCR550-KC3-SP1Y</t>
  </si>
  <si>
    <t>Ключ активации сервиса прямой технической поддержки уровня "Стандартный" для СКЗИ "Континент TLS Сервер", TLS2.2-IPCR300-KC3-SP1Y</t>
  </si>
  <si>
    <t>Ключ активации сервиса прямой технической поддержки уровня "Стандартный" для СКЗИ "Континент TLS Сервер", TLS2.2-IPCR50-KC3-SP1Y</t>
  </si>
  <si>
    <t>Лицензии на подключение к Континент TLS Cерверу. Позиции, не облагаемые НДС</t>
  </si>
  <si>
    <t>Право на использование ПО Континент TLS Cервера для 45000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</si>
  <si>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TLS2-PROXY-45000-lic</t>
  </si>
  <si>
    <t>Право на использование ПО Континент TLS Cервера для 30000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</si>
  <si>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TLS2-PROXY-30000-lic</t>
  </si>
  <si>
    <t>Право на использование ПО Континент TLS Cервера для 20000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</si>
  <si>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TLS2-PROXY-20000-lic</t>
  </si>
  <si>
    <t>Право на использование ПО Континент TLS Cервера для 15000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</si>
  <si>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TLS2-PROXY-15000-lic</t>
  </si>
  <si>
    <t>Право на использование ПО Континент TLS Cервера для 10000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</si>
  <si>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TLS2-PROXY-10000-lic</t>
  </si>
  <si>
    <t>Право на использование ПО Континент TLS Cервера для 9000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</si>
  <si>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TLS2-PROXY-9000-lic</t>
  </si>
  <si>
    <t>Право на использование ПО Континент TLS Cервера для 8000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</si>
  <si>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TLS2-PROXY-8000-lic</t>
  </si>
  <si>
    <t>Право на использование ПО Континент TLS Cервера для 7000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</si>
  <si>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TLS2-PROXY-7000-lic</t>
  </si>
  <si>
    <t>Право на использование ПО Континент TLS Cервера для 6000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</si>
  <si>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TLS2-PROXY-6000-lic</t>
  </si>
  <si>
    <t>Право на использование ПО Континент TLS Cервера для 5000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</si>
  <si>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TLS2-PROXY-5000-lic</t>
  </si>
  <si>
    <t>Право на использование ПО Континент TLS Cервера для 4000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</si>
  <si>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TLS2-PROXY-4000-lic</t>
  </si>
  <si>
    <t>Право на использование ПО Континент TLS Cервера для 3000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</si>
  <si>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TLS2-PROXY-3000-lic</t>
  </si>
  <si>
    <t>Право на использование ПО Континент TLS Cервера для 2000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</si>
  <si>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TLS2-PROXY-2000-lic</t>
  </si>
  <si>
    <t>Право на использование ПО Континент TLS Cервера для 1000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</si>
  <si>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TLS2-PROXY-1000-lic</t>
  </si>
  <si>
    <t>Право на использование ПО Континент TLS Cервера для 500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</si>
  <si>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TLS2-PROXY-500-lic</t>
  </si>
  <si>
    <t>Право на использование ПО Континент TLS Cервера для 300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</si>
  <si>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TLS2-PROXY-300-lic</t>
  </si>
  <si>
    <t>Право на использование ПО Континент TLS Cервера для 250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</si>
  <si>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TLS2-PROXY-250-lic</t>
  </si>
  <si>
    <t>Право на использование ПО Континент TLS Cервера для 100 одновременных подключений в режиме прокси</t>
  </si>
  <si>
    <t>Ключ активации сервиса прямой технической поддержки уровня "Стандартный" для ПО Континент TLS Cервера, TLS2-PROXY-100-lic</t>
  </si>
  <si>
    <t>Право на использование ПО Континент TLS Cервера для 20000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</si>
  <si>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TLS2-TUNNEL-20000-lic</t>
  </si>
  <si>
    <t>Право на использование ПО Континент TLS Cервера для 15000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</si>
  <si>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TLS2-TUNNEL-15000-lic</t>
  </si>
  <si>
    <t>Право на использование ПО Континент TLS Cервера для 10000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</si>
  <si>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TLS2-TUNNEL-10000-lic</t>
  </si>
  <si>
    <t>Право на использование ПО Континент TLS Cервера для 9000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</si>
  <si>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TLS2-TUNNEL-9000-lic</t>
  </si>
  <si>
    <t>Право на использование ПО Континент TLS Cервера для 8000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</si>
  <si>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TLS2-TUNNEL-8000-lic</t>
  </si>
  <si>
    <t>Право на использование ПО Континент TLS Cервера для 7000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</si>
  <si>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TLS2-TUNNEL-7000-lic</t>
  </si>
  <si>
    <t>Право на использование ПО Континент TLS Cервера для 6000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</si>
  <si>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TLS2-TUNNEL-6000-lic</t>
  </si>
  <si>
    <t>Право на использование ПО Континент TLS Cервера для 5000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</si>
  <si>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TLS2-TUNNEL-5000-lic</t>
  </si>
  <si>
    <t>Право на использование ПО Континент TLS Cервера для 4000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</si>
  <si>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TLS2-TUNNEL-4000-lic</t>
  </si>
  <si>
    <t>Право на использование ПО Континент TLS Cервера для 3000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</si>
  <si>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TLS2-TUNNEL-3000-lic</t>
  </si>
  <si>
    <t>Право на использование ПО Континент TLS Cервера для 2500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</si>
  <si>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TLS2-TUNNEL-2500-lic</t>
  </si>
  <si>
    <t>Право на использование ПО Континент TLS Cервера для 1000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</si>
  <si>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TLS2-TUNNEL-1000-lic</t>
  </si>
  <si>
    <t>Право на использование ПО Континент TLS Cервера для 500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</si>
  <si>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TLS2-TUNNEL-500-lic</t>
  </si>
  <si>
    <t>Право на использование ПО Континент TLS Cервера для 300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</si>
  <si>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TLS2-TUNNEL-300-lic</t>
  </si>
  <si>
    <t>Право на использование ПО Континент TLS Cервера для 250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</si>
  <si>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TLS2-TUNNEL-250-lic</t>
  </si>
  <si>
    <t>Право на использование ПО Континент TLS Cервера для 100 одновременных подключений в режиме туннеля</t>
  </si>
  <si>
    <t>Ключ активации сервиса прямой технической поддержки уровня "Стандартный" для ПО Континент TLS Cервера, TLS2-TUNNEL-100-lic</t>
  </si>
  <si>
    <t>Обновление Континент TLS Cервера. Позиции, не облагаемые НДС</t>
  </si>
  <si>
    <t>Обновление одновременных подключений к Континент TLS Cерверу</t>
  </si>
  <si>
    <t>Право на использование СКЗИ "Континент TLS Сервер" для 20000 одновременных подключений в режиме прокси/ туннель. ПО-renewal</t>
  </si>
  <si>
    <t>Право на использование СКЗИ "Континент TLS Сервер" для 15000 одновременных подключений в режиме прокси/ туннель. ПО-renewal</t>
  </si>
  <si>
    <t>Право на использование СКЗИ "Континент TLS Сервер" для 10000 одновременных подключений в режиме прокси/ туннель. ПО-renewal</t>
  </si>
  <si>
    <t>Право на использование СКЗИ "Континент TLS Сервер" для 5000 одновременных подключений в режиме прокси/ туннель. ПО-renewal</t>
  </si>
  <si>
    <t>Право на использование СКЗИ "Континент TLS Сервер" для 2500 одновременных подключений в режиме прокси/ туннель. ПО-renewal</t>
  </si>
  <si>
    <t>Право на использование СКЗИ "Континент TLS Сервер" для 1000 одновременных подключений в режиме прокси/ туннель. ПО-renewal</t>
  </si>
  <si>
    <t>Право на использование СКЗИ "Континент TLS Сервер" для 500 одновременных подключений в режиме прокси/ туннель. ПО-renewal</t>
  </si>
  <si>
    <t>Право на использование СКЗИ "Континент TLS Сервер" для 250 одновременных подключений в режиме прокси/ туннель. ПО-renewal</t>
  </si>
  <si>
    <t>Право на использование СКЗИ "Континент TLS Сервер" для 100 одновременных подключений в режиме прокси/ туннель. ПО-renewal</t>
  </si>
  <si>
    <t>Установочные комплекты СКЗИ "Континент TLS". В цену включен НДС 20%</t>
  </si>
  <si>
    <t>Ключ активации сервиса прямой технической поддержки уровня "Стандартный" для СКЗИ "Континент TLS Сервер". Версия 2</t>
  </si>
  <si>
    <t>Ключ активации сервиса прямой технической поддержки уровня "Расширенный" для СКЗИ "Континент TLS Сервер". Версия 2</t>
  </si>
  <si>
    <t>Ключ активации сервиса прямой технической поддержки уровня "VIP" для СКЗИ "Континент TLS Сервер". Версия 2</t>
  </si>
  <si>
    <t>Ключ активации сервиса совместной технической поддержки уровня "Стандартный" для СКЗИ "Континент TLS Сервер". Версия 2</t>
  </si>
  <si>
    <t>Ключ активации сервиса совместной технической поддержки уровня "Расширенный" для СКЗИ "Континент TLS Сервер". Версия 2</t>
  </si>
  <si>
    <t>СКЗИ "Континент TLS Сервер"</t>
  </si>
  <si>
    <t>Обновление  прошивки сервера СКЗИ "Континент TLS Сервер" до актуальной версии 2.2.
Сертификация: ФСБ (КС2/КС3).
ТП уровня Базовый, срок 1 год</t>
  </si>
  <si>
    <t>Комплектность поставки:
1. Дистрибутив SNS версии 8.6.
2. Установочный диск - 1 шт.
3. Формуляр в печатном виде.
4. Копия сертификата соответствия ФСБ.</t>
  </si>
  <si>
    <t>HSEC-4-AP-DISK-SKZI-KC3-10</t>
  </si>
  <si>
    <t>Установочный комплект. СКЗИ "Континент-АП", версия 4. КС3 исполнение 10</t>
  </si>
  <si>
    <t>Установочный комплект. СКЗИ "Континент-АП", версия 4. КС1 исполнение 4</t>
  </si>
  <si>
    <t>Установочный комплект. СКЗИ "Континент-АП", версия 4. КС2 исполнение 5</t>
  </si>
  <si>
    <t>HSEC-4-AP-DISK-SKZI-LINUX-KC3</t>
  </si>
  <si>
    <t>Установочный комплект. СКЗИ "Континент-АП", версия 4. КС3 исполнение 6</t>
  </si>
  <si>
    <t>Установочный комплект. СКЗИ "Континент TLS Сервер". Версия 2.2. Исполнение 1</t>
  </si>
  <si>
    <t>Установочный комплект. СКЗИ "Континент TLS Сервер". Версия 2.2. Исполнение 2</t>
  </si>
  <si>
    <t>СКЗИ "Континент TLS Сервер". Версия 2.2. Платформа IPC3000</t>
  </si>
  <si>
    <t>TLS2.2-IPCR1000-KC2-SP1Y</t>
  </si>
  <si>
    <t>СКЗИ "Континент TLS Сервер". Версия 2.2. Платформа IPCR1000</t>
  </si>
  <si>
    <t>TLS2.2-IPCR1000-KC2-SUP-ST</t>
  </si>
  <si>
    <t>Ключ активации сервиса прямой технической поддержки уровня "Стандартный" для СКЗИ "Континент TLS Сервер", TLS2.2-IPCR1000-KC2-SP1Y</t>
  </si>
  <si>
    <t>СКЗИ "Континент TLS Сервер". Версия 2.2. Платформа IPCR550</t>
  </si>
  <si>
    <t>СКЗИ "Континент TLS Сервер". Версия 2.2. Платформа IPCR300</t>
  </si>
  <si>
    <t>СКЗИ "Континент TLS Сервер". Версия 2.2. Платформа IPCR50</t>
  </si>
  <si>
    <t>TLS2.2-IPCR1000-KC3-SP1Y</t>
  </si>
  <si>
    <t>TLS2.2-IPCR1000-KC3-SUP-ST</t>
  </si>
  <si>
    <t>Ключ активации сервиса прямой технической поддержки уровня "Стандартный" для СКЗИ "Континент TLS Сервер", TLS2.2-IPCR1000-KC3-SP1Y</t>
  </si>
  <si>
    <t>Обновление Континент TLS Cервера до версии 2.2</t>
  </si>
  <si>
    <t>TLS2.2-IPC3000-UpGrade-lic-SP1Y</t>
  </si>
  <si>
    <t>Право на использование СКЗИ "Континент TLS Сервер" версия 2.2, платформа IPC3000. ПО-renewal</t>
  </si>
  <si>
    <t>TLS2.2-IPC1000-UpGrade-lic-SP1Y</t>
  </si>
  <si>
    <t>Право на использование СКЗИ "Континент TLS Сервер" версия 2.2, платформа IPC1000. ПО-renewal</t>
  </si>
  <si>
    <t>TLS2.2-IPC500-UpGrade-lic-SP1Y</t>
  </si>
  <si>
    <t>Право на использование СКЗИ "Континент TLS Сервер" версия 2.2, платформа IPC500. ПО-renewal</t>
  </si>
  <si>
    <t>TLS2.2-IPCR50-UpGrade-lic-SP1Y</t>
  </si>
  <si>
    <t>Право на использование СКЗИ "Континент TLS Сервер" версия 2.2, платформа IPCR50. ПО-renewal</t>
  </si>
  <si>
    <t>СКЗИ "Континент-АП" и "Континент ZТN клиент". Версия 4</t>
  </si>
  <si>
    <t>СКЗИ "Континент-АП". Позиции, не облагаемые НДС</t>
  </si>
  <si>
    <t>Лицензии на подключение Континент-АП к СД. Собственный CSP</t>
  </si>
  <si>
    <t>Лицензии на подключение Континент-АП к СД + КриптоПро CSP 4.0, 5.0 для ОС Windows</t>
  </si>
  <si>
    <t>Лицензии на подключение Континент ZТN клиент к СД. Собственный CSP</t>
  </si>
  <si>
    <t>СКЗИ "Континент-АП"</t>
  </si>
  <si>
    <t>Континент ZТN клиент</t>
  </si>
  <si>
    <t>Обновление СКЗИ "Континент-АП". Собственный CSP</t>
  </si>
  <si>
    <t>Обновление СКЗИ "Континент-АП" + КриптоПро CSP 4.0, 5.0 для ОС Windows</t>
  </si>
  <si>
    <t>Право на использование "Континент ZТN клиент для Windows" (1 дополнительное подключение пользователя "Континент ZТN клиент для Windows" к СД)</t>
  </si>
  <si>
    <t>Право на использование "Континент ZТN клиент для Linux" (1 дополнительное подключение пользователя "Континент ZТN клиент для Linux" к СД)</t>
  </si>
  <si>
    <t>Право на использование "Континент ZТN клиент для Android" (1 дополнительное подключение пользователя "Континент ZТN клиент для Android" к СД)</t>
  </si>
  <si>
    <t>Право на использование "Континент ZТN клиент для iOs, iPadOS" (1 дополнительное подключение пользователя "Континент ZТN клиент для iOs, iPadOS" к СД)</t>
  </si>
  <si>
    <t>Право на использование "Континент ZТN клиент для macOS" (1 дополнительное подключение пользователя "Континент ZТN клиент для macOS" к СД)</t>
  </si>
  <si>
    <t>Лицензии на подключение Континент ZТN клиент к СД + КриптоПро CSP 4.0, 5.0</t>
  </si>
  <si>
    <t>ID-Guardant v.2</t>
  </si>
  <si>
    <t>Идентификатор Guardant ID v.2</t>
  </si>
  <si>
    <t>ID-Rutoken-ECP</t>
  </si>
  <si>
    <t>Идентификатор Rutoken ЭЦП</t>
  </si>
  <si>
    <t>USB-токен. Используется только с ПАК Соболь версии 4.3 и старше.
Сертификат ФСТЭК.</t>
  </si>
  <si>
    <t>USB-токен. Версия 3.0. Используется только с ПАК Соболь версии 4.3 и старше.
Сертификат ФСТЭК. Статус ТОРП.</t>
  </si>
  <si>
    <t>Установочный комплект. "Континент ZТN клиент для Windows", КС1 исполнение 1</t>
  </si>
  <si>
    <t>Установочный комплект. "Континент ZТN клиент для Windows", КС2 исполнение 2</t>
  </si>
  <si>
    <t>Установочный комплект. "Континент ZТN клиент для Windows", КС3 исполнение 4</t>
  </si>
  <si>
    <t>TLS2-IPC1000-SUP-ST</t>
  </si>
  <si>
    <t>Ключ активации сервиса прямой технической поддержки уровня "Стандартный" для СКЗИ "Континент TLS Сервер". Версия 2. Платформа IPC1000</t>
  </si>
  <si>
    <t>TLS2-IPC400-SUP-ST</t>
  </si>
  <si>
    <t>Ключ активации сервиса прямой технической поддержки уровня "Стандартный" для СКЗИ "Континент TLS Сервер". Версия 2. Платформа IPC400</t>
  </si>
  <si>
    <t>TLS2-IPC500-SUP-ST</t>
  </si>
  <si>
    <t>Ключ активации сервиса прямой технической поддержки уровня "Стандартный" для СКЗИ "Континент TLS Сервер". Версия 2. Платформа IPC500</t>
  </si>
  <si>
    <t>TLS2-IPC100-SUP-ST</t>
  </si>
  <si>
    <t>Ключ активации сервиса прямой технической поддержки уровня "Стандартный" для СКЗИ "Континент TLS Сервер". Версия 2. Платформа IPC100</t>
  </si>
  <si>
    <t>TLS2-IPC50-SUP-ST</t>
  </si>
  <si>
    <t>Ключ активации сервиса прямой технической поддержки уровня "Стандартный" для СКЗИ "Континент TLS Сервер". Версия 2. Платформа IPC50</t>
  </si>
  <si>
    <t>TLS2-IPC1000-SUP-EXT</t>
  </si>
  <si>
    <t>Ключ активации сервиса прямой технической поддержки уровня "Расширенный" для СКЗИ "Континент TLS Сервер". Версия 2. Платформа IPC1000</t>
  </si>
  <si>
    <t>TLS2-IPC400-SUP-EXT</t>
  </si>
  <si>
    <t>Ключ активации сервиса прямой технической поддержки уровня "Расширенный" для СКЗИ "Континент TLS Сервер". Версия 2. Платформа IPC400</t>
  </si>
  <si>
    <t>TLS2-IPC500-SUP-EXT</t>
  </si>
  <si>
    <t>Ключ активации сервиса прямой технической поддержки уровня "Расширенный" для СКЗИ "Континент TLS Сервер". Версия 2. Платформа IPC500</t>
  </si>
  <si>
    <t>TLS2-IPC100-SUP-EXT</t>
  </si>
  <si>
    <t>Ключ активации сервиса прямой технической поддержки уровня "Расширенный" для СКЗИ "Континент TLS Сервер". Версия 2. Платформа IPC100</t>
  </si>
  <si>
    <t>TLS2-IPC50-SUP-EXT</t>
  </si>
  <si>
    <t>Ключ активации сервиса прямой технической поддержки уровня "Расширенный" для СКЗИ "Континент TLS Сервер". Версия 2. Платформа IPC50</t>
  </si>
  <si>
    <t>Программно-аппаратный комплекс "Соболь". Версия 4, PCIe без ФДСЧ, A7, сертификат ФСТЭК России</t>
  </si>
  <si>
    <t>Sobol-4 PCIe A7 FSTEC-NORNG-SUP-ST</t>
  </si>
  <si>
    <t>Ключ активации сервиса прямой технической поддержки уровня "Стандартный"  для ПАК "Соболь", Sobol-4 PCIe A7 FSTEC-NORNG-SP1Y</t>
  </si>
  <si>
    <t>Программно-аппаратный комплекс "Соболь". Версия 4, M.2 без ФДСЧ, A7, сертификат ФСТЭК России</t>
  </si>
  <si>
    <t>Комплектность поставки:
1. Плата M.2 Type 2230-D4-A-E без ФДСЧ. Релиз 4.4, сборка 4.4.416
2. Диск с ПО и документацией.
3. Паспорт в печатном виде. 
4. Копия сертификата ФСТЭК России №4043.</t>
  </si>
  <si>
    <t>Sobol-4 M.2 A7 FSTEC-NORNG-SUP-ST</t>
  </si>
  <si>
    <t>Ключ активации сервиса прямой технической поддержки уровня "Стандартный"  для ПАК "Соболь", Sobol-4 M.2 A7 FSTEC-NORNG-SP1Y</t>
  </si>
  <si>
    <t>HSEC-4-ACS-AP-lic-SP1Y</t>
  </si>
  <si>
    <t>HSEC-4-ACS-AP-lic-SUP-ST</t>
  </si>
  <si>
    <t>Ключ активации сервиса прямой технической поддержки уровня "Стандартный" для СКЗИ "Континент-АП", HSEC-4-ACS-AP-lic-SP1Y</t>
  </si>
  <si>
    <t>HSEC-4-ACS-ZTN-WIN-lic-SP1Y</t>
  </si>
  <si>
    <t>HSEC-4-ACS-ZTN-WIN-lic-SUP-ST</t>
  </si>
  <si>
    <t>Ключ активации сервиса прямой технической поддержки уровня "Стандартный" для "Континент ZТN клиент", HSEC-4-ACS-ZTN-WIN-lic-SP1Y</t>
  </si>
  <si>
    <t>HSEC-4-ACS-ZTN-LIN-lic-SP1Y</t>
  </si>
  <si>
    <t>HSEC-4-ACS-ZTN-LIN-lic-SUP-ST</t>
  </si>
  <si>
    <t>Ключ активации сервиса прямой технической поддержки уровня "Стандартный" для "Континент ZТN клиент", HSEC-4-ACS-ZTN-LIN-lic-SP1Y</t>
  </si>
  <si>
    <t>HSEC-4-ACS-ZTN-AVR-lic-SP1Y</t>
  </si>
  <si>
    <t>HSEC-4-ACS-ZTN-AVR-lic-SUP-ST</t>
  </si>
  <si>
    <t>Ключ активации сервиса прямой технической поддержки уровня "Стандартный" для "Континент ZТN клиент", HSEC-4-ACS-ZTN-AVR-lic-SP1Y</t>
  </si>
  <si>
    <t>HSEC-4-ACS-ZTN-AND-lic-SP1Y</t>
  </si>
  <si>
    <t>HSEC-4-ACS-ZTN-AND-lic-SUP-ST</t>
  </si>
  <si>
    <t>Ключ активации сервиса прямой технической поддержки уровня "Стандартный" для "Континент ZТN клиент", HSEC-4-ACS-ZTN-AND-lic-SP1Y</t>
  </si>
  <si>
    <t>HSEC-4-ACS-ZTN-iOs-iPad-lic-SP1Y</t>
  </si>
  <si>
    <t>HSEC-4-ACS-ZTN-iOs-iPad-lic-SUP-ST</t>
  </si>
  <si>
    <t>Ключ активации сервиса прямой технической поддержки уровня "Стандартный" для "Континент ZТN клиент", HSEC-4-ACS-ZTN-iOs-iPad-lic-SP1Y</t>
  </si>
  <si>
    <t>HSEC-4-ACS-ZTN-MAC-lic-SP1Y</t>
  </si>
  <si>
    <t>HSEC-4-ACS-ZTN-MAC-lic-SUP-ST</t>
  </si>
  <si>
    <t>Ключ активации сервиса прямой технической поддержки уровня "Стандартный" для "Континент ZТN клиент", HSEC-4-ACS-ZTN-MAC-lic-SP1Y</t>
  </si>
  <si>
    <t>Обновление СКЗИ "Континент-АП". Позиции, не облагаемые НДС</t>
  </si>
  <si>
    <t>HSEC-4-ACS-AP-UpGrade-lic-SP1Y</t>
  </si>
  <si>
    <t>Право на обновление Средства защиты информации vGate R2 Standard (за 1 физический процессор на защищаемом хосте). ПО-renewal</t>
  </si>
  <si>
    <t>Право на обновление Средства защиты информации vGate R2 Enterprise (за 1 физический процессор на защищаемом хосте). ПО-renewal</t>
  </si>
  <si>
    <t>Право на обновление Средства защиты информации vGate R2 Enterprise Plus (за 1 физический процессор на защищаемом хосте). ПО-renewal</t>
  </si>
  <si>
    <t>Право на использование модуля ExtendedContainer для Jinn-Client, TLS клиент, Континент-АП и Континент ZTN клиент</t>
  </si>
  <si>
    <t>Версия "Корпоративная", редакция Enterprise (распределенная отказоустойчивая архитектура)</t>
  </si>
  <si>
    <t>WAF-2.x-IPC3000L-Ent-SP1Y</t>
  </si>
  <si>
    <t>ИМЭ Континент WAF сервер v2.x. Платформа IPC3000L. Версия "Корпоративная". Активный узел анализа до 3000 RPS</t>
  </si>
  <si>
    <t>WAF-2.x-IPC3000L-Ent-SUP-ST</t>
  </si>
  <si>
    <t>Ключ активации сервиса прямой технической поддержки уровня "Стандартный" для ИМЭ Континент WAF, WAF-2.x-IPC3000L-Ent-SP1Y</t>
  </si>
  <si>
    <t>ТП уровня Стандартный, срок 1 год + Техническая гарантия, срок 1 год + Предоставление обновлений. 
В цену включен НДС (20%)</t>
  </si>
  <si>
    <t>WAF-2.x-IPCR1000-Ent-SP1Y</t>
  </si>
  <si>
    <t>ИМЭ Континент WAF сервер v2.x. Платформа IPCR1000. Версия "Корпоративная". Активный узел анализа до 1000 RPS</t>
  </si>
  <si>
    <t>WAF-2.x-IPCR1000-Ent-SUP-ST</t>
  </si>
  <si>
    <t>Ключ активации сервиса прямой технической поддержки уровня "Стандартный" для ИМЭ Континент WAF, WAF-2.x-IPCR1000-Ent-SP1Y</t>
  </si>
  <si>
    <t>Версия "Профессиональная", редакция Professional (все компоненты на одном узле)</t>
  </si>
  <si>
    <t>платформа IPC3000L</t>
  </si>
  <si>
    <t>WAF-2.x-IPC3000L-Pro-AN-SP1Y</t>
  </si>
  <si>
    <t>ИМЭ Континент WAF сервер v2.x. Платформа IPC3000L. Версия "Профессиональная". Основной узел WAF до 3000 RPS</t>
  </si>
  <si>
    <t>WAF-2.x-IPC3000L-Pro-AN-SUP-ST</t>
  </si>
  <si>
    <t>Ключ активации сервиса прямой технической поддержки уровня "Стандартный" для ИМЭ Континент WAF, WAF-2.x-IPC3000L-Pro-AN-SP1Y</t>
  </si>
  <si>
    <t>WAF-2.x-IPC3000L-Pro-RN-SP1Y</t>
  </si>
  <si>
    <t>ИМЭ Континент WAF сервер v2.x. Платформа IPC3000L. Версия "Профессиональная". Резервный узел WAF до 3000 RPS</t>
  </si>
  <si>
    <t>WAF-2.x-IPC3000L-Pro-RN-SUP-ST</t>
  </si>
  <si>
    <t>Ключ активации сервиса прямой технической поддержки уровня "Стандартный" для ИМЭ Континент WAF, WAF-2.x-IPC3000L-Pro-RN-SP1Y</t>
  </si>
  <si>
    <t>платформа IPCR1000</t>
  </si>
  <si>
    <t>WAF-2.x-IPCR1000-Pro-AN-SP1Y</t>
  </si>
  <si>
    <t>ИМЭ Континент WAF сервер v2.x. Платформа IPCR1000. Версия "Профессиональная". Основной узел WAF до 1000 RPS</t>
  </si>
  <si>
    <t>WAF-2.x-IPCR1000-Pro-AN-SUP-ST</t>
  </si>
  <si>
    <t>Ключ активации сервиса прямой технической поддержки уровня "Стандартный" для ИМЭ Континент WAF, WAF-2.x-IPCR1000-Pro-AN-SP1Y</t>
  </si>
  <si>
    <t>WAF-2.x-IPCR1000-Pro-RN-SP1Y</t>
  </si>
  <si>
    <t>ИМЭ Континент WAF сервер v2.x. Платформа IPCR1000. Версия "Профессиональная". Резервный узел WAF до 1000 RPS</t>
  </si>
  <si>
    <t>WAF-2.x-IPCR1000-Pro-RN-SUP-ST</t>
  </si>
  <si>
    <t>Ключ активации сервиса прямой технической поддержки уровня "Стандартный" для ИМЭ Континент WAF, WAF-2.x-IPCR1000-Pro-RN-SP1Y</t>
  </si>
  <si>
    <t>WAF-2.x-PO5000-Ent-SP1Y</t>
  </si>
  <si>
    <t>Право на использование ИМЭ Континент WAF v2.x. Версия "Корпоративная". Активный узел анализа до 5000 RPS</t>
  </si>
  <si>
    <t>WAF-2.x-PO5000-Ent-SUP-ST</t>
  </si>
  <si>
    <t>Ключ активации сервиса прямой технической поддержки уровня "Стандартный" для ИМЭ Континент WAF, WAF-2.x-PO5000-Ent-SP1Y</t>
  </si>
  <si>
    <t>ТП уровня Стандартный, срок 1 год + Предоставление обновлений. 
В цену включен НДС (20%)</t>
  </si>
  <si>
    <t>WAF-2.x-PO3000-Ent-SP1Y</t>
  </si>
  <si>
    <t>Право на использование ИМЭ Континент WAF v2.x. Версия "Корпоративная". Активный узел анализа до 3000 RPS</t>
  </si>
  <si>
    <t>WAF-2.x-PO3000-Ent-SUP-ST</t>
  </si>
  <si>
    <t>Ключ активации сервиса прямой технической поддержки уровня "Стандартный" для ИМЭ Континент WAF, WAF-2.x-PO3000-Ent-SP1Y</t>
  </si>
  <si>
    <t>WAF-2.x-PO1000-Ent-SP1Y</t>
  </si>
  <si>
    <t>Право на использование ИМЭ Континент WAF v2.x. Версия "Корпоративная". Активный узел анализа до 1000 RPS</t>
  </si>
  <si>
    <t>WAF-2.x-PO1000-Ent-SUP-ST</t>
  </si>
  <si>
    <t>Ключ активации сервиса прямой технической поддержки уровня "Стандартный" для ИМЭ Континент WAF, WAF-2.x-PO1000-Ent-SP1Y</t>
  </si>
  <si>
    <t>до 3000 RPS</t>
  </si>
  <si>
    <t>WAF-2.x-PO3000-Pro-AN-SP1Y</t>
  </si>
  <si>
    <t>Право на использование ИМЭ Континент WAF v2.x. Версия "Профессиональная". Основной узел WAF до 3000 RPS</t>
  </si>
  <si>
    <t>WAF-2.x-PO3000-Pro-AN-SUP-ST</t>
  </si>
  <si>
    <t>Ключ активации сервиса прямой технической поддержки уровня "Стандартный" для ИМЭ Континент WAF, WAF-2.x-PO3000-Pro-AN-SP1Y</t>
  </si>
  <si>
    <t>WAF-2.x-PO3000-Pro-RN-SP1Y</t>
  </si>
  <si>
    <t>Право на использование ИМЭ Континент WAF v2.x. Версия "Профессиональная". Резервный узел WAF до 3000 RPS</t>
  </si>
  <si>
    <t>WAF-2.x-PO3000-Pro-RN-SUP-ST</t>
  </si>
  <si>
    <t>Ключ активации сервиса прямой технической поддержки уровня "Стандартный" для ИМЭ Континент WAF, WAF-2.x-PO3000-Pro-RN-SP1Y</t>
  </si>
  <si>
    <t>до 1000 RPS</t>
  </si>
  <si>
    <t>WAF-2.x-PO1000-Pro-AN-SP1Y</t>
  </si>
  <si>
    <t>Право на использование ИМЭ Континент WAF v2.x. Версия "Профессиональная". Основной узел WAF до 1000 RPS</t>
  </si>
  <si>
    <t>WAF-2.x-PO1000-Pro-AN-SUP-ST</t>
  </si>
  <si>
    <t>Ключ активации сервиса прямой технической поддержки уровня "Стандартный" для ИМЭ Континент WAF, WAF-2.x-PO1000-Pro-AN-SP1Y</t>
  </si>
  <si>
    <t>WAF-2.x-PO1000-Pro-RN-SP1Y</t>
  </si>
  <si>
    <t>Право на использование ИМЭ Континент WAF v2.x. Версия "Профессиональная". Резервный узел WAF до 1000 RPS</t>
  </si>
  <si>
    <t>WAF-2.x-PO1000-Pro-RN-SUP-ST</t>
  </si>
  <si>
    <t>Ключ активации сервиса прямой технической поддержки уровня "Стандартный" для ИМЭ Континент WAF, WAF-2.x-PO1000-Pro-RN-SP1Y</t>
  </si>
  <si>
    <t>WAF-Disk</t>
  </si>
  <si>
    <t>Установочный комплект. Континент WAF</t>
  </si>
  <si>
    <t>Комплектность поставки:
CD-диск с дистрибутивом и пользовательской документацией Континент WAF.</t>
  </si>
  <si>
    <t>WAF-SUPPORT-ST</t>
  </si>
  <si>
    <t>Ключ активации сервиса прямой технической поддержки уровня "Стандартный" для Континент WAF</t>
  </si>
  <si>
    <t>35%*</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</si>
  <si>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с возможностью продления до 5 лет.
При покупке позиции обязательным условием является уточнение ранее купленного артикула, под который закупается текущая ТП.</t>
  </si>
  <si>
    <t>WAF-SUPPORT-EXT</t>
  </si>
  <si>
    <t>Ключ активации сервиса прямой технической поддержки уровня "Расширенный" для Континент WAF</t>
  </si>
  <si>
    <t>40%*</t>
  </si>
  <si>
    <t>WAF-SUPPORT-VIP</t>
  </si>
  <si>
    <t>Ключ активации сервиса прямой технической поддержки уровня "VIP" для Континент WAF</t>
  </si>
  <si>
    <t>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При покупке позиции обязательным условием является уточнение ранее купленного артикула, под который закупается текущая ТП.</t>
  </si>
  <si>
    <t>** Расширенная гарантия может приобретаться только для новых платформ, на срок от 1-го года с возможностью продления до 3-х лет.</t>
  </si>
  <si>
    <t xml:space="preserve">Континент WAF. Версия 2.10. Коммерческая версия </t>
  </si>
  <si>
    <t>HSEC-ZTN-LIN-DISK-KC1-1</t>
  </si>
  <si>
    <t>Установочный комплект. "Континент ZТN клиент для Linux", КС1 исполнение 1</t>
  </si>
  <si>
    <t>HSEC-ZTN-LIN-DISK-KC2-2</t>
  </si>
  <si>
    <t>Установочный комплект. "Континент ZТN клиент для Linux ", КС2 исполнение 2</t>
  </si>
  <si>
    <t>HSEC-ZTN-LIN-DISK-KC3-3</t>
  </si>
  <si>
    <t>Установочный комплект. "Континент ZТN клиент для Linux ", КС3 исполнение 3</t>
  </si>
  <si>
    <t>HSEC-ZTN-WIN-DISK-KC1-1</t>
  </si>
  <si>
    <t>HSEC-ZTN-WIN-DISK-KC2-2</t>
  </si>
  <si>
    <t>HSEC-ZTN-WIN-DISK-KC3-4</t>
  </si>
  <si>
    <t>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получение пакетов обновления для продукта; 
- Специальные условия на приобретение новых версий продукта;
- Техническую гарантию сроком на 1 год с возможностью продления до 5 лет.
При покупке позиции обязательным условием является уточнение ранее купленного артикула, под который закупается текущая ТП.</t>
  </si>
  <si>
    <t>Техническое сопровождение</t>
  </si>
  <si>
    <t>СЗИ Secret Net LSP. Версия 1.12</t>
  </si>
  <si>
    <t>СКЗИ "Континент TLS Сервер". Версия 2. Платформа IPC3000</t>
  </si>
  <si>
    <t>СКЗИ "Континент TLS Сервер". Версия 2. Платформа IPCR3000</t>
  </si>
  <si>
    <t>СКЗИ "Континент TLS Сервер". Версия 2. Платформа IPCR1000</t>
  </si>
  <si>
    <t>СКЗИ "Континент TLS Сервер". Версия 2. Платформа IPCR800</t>
  </si>
  <si>
    <t>СКЗИ "Континент TLS Сервер". Версия 2. Платформа IPCR550</t>
  </si>
  <si>
    <t>СКЗИ "Континент TLS Сервер". Версия 2. Платформа IPCR300</t>
  </si>
  <si>
    <t>СКЗИ "Континент TLS Сервер". Версия 2. Платформа IPCR50</t>
  </si>
  <si>
    <t>Обновление Континент TLS Cервера до версии 2.5</t>
  </si>
  <si>
    <t>TLS2.5-IPC3000-UpGrade-lic-SP1Y</t>
  </si>
  <si>
    <t>Право на использование СКЗИ "Континент TLS Сервер" версия 2.5, платформа IPC3000. ПО-renewal</t>
  </si>
  <si>
    <t>TLS2.5-IPC1000-UpGrade-lic-SP1Y</t>
  </si>
  <si>
    <t>Право на использование СКЗИ "Континент TLS Сервер" версия 2.5, платформа IPC1000. ПО-renewal</t>
  </si>
  <si>
    <t>Право на использование СКЗИ "Континент TLS Сервер" версия 2.5, платформа IPC500. ПО-renewal</t>
  </si>
  <si>
    <t>TLS2.5-IPCR50-UpGrade-lic-SP1Y</t>
  </si>
  <si>
    <t>Право на использование СКЗИ "Континент TLS Сервер" версия 2.5, платформа IPCR50. ПО-renewal</t>
  </si>
  <si>
    <r>
      <t>Включена Техническая гарантия, срок 1 год.
Класс -</t>
    </r>
    <r>
      <rPr>
        <sz val="8"/>
        <color rgb="FFFF0000"/>
        <rFont val="Arial"/>
        <family val="2"/>
        <charset val="204"/>
      </rPr>
      <t xml:space="preserve"> КС1</t>
    </r>
  </si>
  <si>
    <t>АПКШ "Континент". Версия 3.9.3 КВ</t>
  </si>
  <si>
    <r>
      <rPr>
        <b/>
        <sz val="10"/>
        <color rgb="FF000000"/>
        <rFont val="Arial"/>
        <family val="2"/>
        <charset val="204"/>
      </rPr>
      <t>Для приобретения виртуального исполнения Континент TLS Сервер</t>
    </r>
    <r>
      <rPr>
        <sz val="10"/>
        <color indexed="8"/>
        <rFont val="Arial"/>
        <family val="2"/>
        <charset val="204"/>
      </rPr>
      <t xml:space="preserve"> необходимо приобрести:</t>
    </r>
  </si>
  <si>
    <t>- Установочный комплект СКЗИ "Континент TLS" (TLS2-SRV-DISK-KC1-SKZI);</t>
  </si>
  <si>
    <t>- Любую лицензию на подключение к Континент TLS Cерверу (подключение в режиме прокси или подключение в режиме туннеля).</t>
  </si>
  <si>
    <t>kb-M.2-adapter-A1</t>
  </si>
  <si>
    <t>kb-M.2-adapter-A3</t>
  </si>
  <si>
    <t>Право на использование программы доверенной визуализации и подписи Jinn-Client-1.x (на 1 АРМ пользователя)</t>
  </si>
  <si>
    <t>Право на использование программы доверенной визуализации и подписи Jinn-Client-SB-1.x (на 1 АРМ пользователя)</t>
  </si>
  <si>
    <t>Право на использование программы доверенной визуализации и подписи Jinn-Client-2.x-Lin (на 1 АРМ пользователя)</t>
  </si>
  <si>
    <t>Право на использование программы доверенной визуализации и подписи Jinn-Client-SB-2.x-Lin (на 1 АРМ пользователя)</t>
  </si>
  <si>
    <t>СКЗИ "Континент TLS Клиент"</t>
  </si>
  <si>
    <t>**   Возможно приобретение пакетов технической поддержки на 2 и 3 года. Для получения условий - связываться с менеджерами.</t>
  </si>
  <si>
    <t xml:space="preserve">*     В год от стоимости приобретенного оборудования. Стоимость берется из текущего прайс-листа. </t>
  </si>
  <si>
    <t>*   В год от стоимости приобретенного оборудования. Стоимость берется из текущего прайс-листа.</t>
  </si>
  <si>
    <t>*   В год от стоимости приобретенного Jinn. От цены конечного пользователя. Стоимость берется из текущего прайс-листа.</t>
  </si>
  <si>
    <t>**   В год от стоимости приобретенного программного обеспечения. Стоимость берется из текущего прайс-листа.</t>
  </si>
  <si>
    <t>*    Бессрочные лицензии действуют только при размещении сервера MDM в сети заказчика</t>
  </si>
  <si>
    <t>*   В год от стоимости приобретенного Континента, от цены конечного пользователя. Стоимость берется из текущего прайс-листа.</t>
  </si>
  <si>
    <t>*    Электронный формуляр vGate R2 предоставляется взамен Установочного комплекта.</t>
  </si>
  <si>
    <t xml:space="preserve">*    Электронный формуляр Secret Net LSP и Secret Net Studio 8 предоставляется взамен Установочных комплектов. </t>
  </si>
  <si>
    <t xml:space="preserve">*    Электронный формуляр Secret Net LSP предоставляется взамен Установочного комплекта. </t>
  </si>
  <si>
    <t>***   В год от стоимости приобретенного программного обеспечения. Стоимость берется из текущего прайс-листа.</t>
  </si>
  <si>
    <t xml:space="preserve">**    Электронный формуляр Secret Net Studio 8 предоставляется взамен Установочного комплекта. </t>
  </si>
  <si>
    <t>*      Модули антивируса и системы обнаружения и предотвращения вторжений не входят в редакцию Secret Net Studio-С 8</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</si>
  <si>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</si>
  <si>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Sobol-4 M.2 A7 FSTEC-NORNG-SP1Y</t>
  </si>
  <si>
    <t>Программа доверенной визуализации и подписи «Jinn-Client» (СКЗИ КС1). В цену включен НДС 20%</t>
  </si>
  <si>
    <t>Криптографический сервер «Jinn-Server» с Сертификатом ФСБ (СКЗИ КС2). В цену включен НДС 20%</t>
  </si>
  <si>
    <t>HSEC-4-ACS-ZTN-WIN-CSPCP4.0-lic-SP1Y</t>
  </si>
  <si>
    <t>Право на использование "Континент ZТN клиент для Windows" (1 дополнительное подключение пользователя "Континент ZТN клиент для Windows" к СД), с правом использования КриптоПро CSP 4.0</t>
  </si>
  <si>
    <t>HSEC-4-ACS-ZTN-WIN-CSPCP4.0-lic-SUP-ST</t>
  </si>
  <si>
    <t>Ключ активации сервиса прямой технической поддержки уровня "Стандартный" для "Континент ZТN клиент", HSEC-4-ACS-ZTN-WIN-CSPCP4.0-lic-SP1Y</t>
  </si>
  <si>
    <t>HSEC-4-ACS-ZTN-WIN-CSPCP5.0-lic-SP1Y</t>
  </si>
  <si>
    <t>Право на использование "Континент ZТN клиент для Windows" (1 дополнительное подключение пользователя "Континент ZТN клиент для Windows" к СД), с правом использования КриптоПро CSP 5.0</t>
  </si>
  <si>
    <t>HSEC-4-ACS-ZTN-WIN-CSPCP5.0-lic-SUP-ST</t>
  </si>
  <si>
    <t>Ключ активации сервиса прямой технической поддержки уровня "Стандартный" для "Континент ZТN клиент", HSEC-4-ACS-ZTN-WIN-CSPCP5.0-lic-SP1Y</t>
  </si>
  <si>
    <t>HSEC-4-ACS-AP-CSPCP4.0-lic-SP1Y</t>
  </si>
  <si>
    <t>Право на использование СКЗИ "Континент-АП" (1 дополнительное подключение пользователя СКЗИ "Континент-АП" к СД), с правом использования КриптоПро CSP 4.0</t>
  </si>
  <si>
    <t>HSEC-4-ACS-AP-CSPCP4.0-lic-SUP-ST</t>
  </si>
  <si>
    <t>Ключ активации сервиса прямой технической поддержки уровня "Стандартный" для СКЗИ "Континент-АП", HSEC-4-ACS-AP-CSPCP4.0-lic-SP1Y</t>
  </si>
  <si>
    <t>HSEC-4-ACS-AP-CSPCP5.0-lic-SP1Y</t>
  </si>
  <si>
    <t>Право на использование СКЗИ "Континент-АП" (1 дополнительное подключение пользователя СКЗИ "Континент-АП" к СД), с правом использования КриптоПро CSP 5.0</t>
  </si>
  <si>
    <t>HSEC-4-ACS-AP-CSPCP5.0-lic-SUP-ST</t>
  </si>
  <si>
    <t>Ключ активации сервиса прямой технической поддержки уровня "Стандартный" для СКЗИ "Континент-АП", HSEC-4-ACS-AP-CSPCP5.0-lic-SP1Y</t>
  </si>
  <si>
    <t>HSEC-4-AP-CSPCP4.0-DISK-SKZI-KC2-3</t>
  </si>
  <si>
    <t>Установочный комплект. СКЗИ "Континент-АП", версия 4. КС2 с КриптоПро CSP 4.0 исполнение 3</t>
  </si>
  <si>
    <t>HSEC-4-AP-CSPCP5.0-DISK-SKZI-KC2-3</t>
  </si>
  <si>
    <t>Установочный комплект. СКЗИ "Континент-АП", версия 4. КС2 с КриптоПро CSP 5.0 исполнение 3</t>
  </si>
  <si>
    <t>HSEC-ZTN-WIN-CSPCP4.0-DISK-KC2-3</t>
  </si>
  <si>
    <t>Установочный комплект. "Континент ZТN клиент для Windows", КС2 с КриптоПро CSP 4.0 исполнение 3</t>
  </si>
  <si>
    <t>HSEC-ZTN-WIN-CSPCP5.0-DISK-KC2-3</t>
  </si>
  <si>
    <t>Установочный комплект. "Континент ZТN клиент для Windows", КС2 с КриптоПро CSP 5.0 исполнение 3</t>
  </si>
  <si>
    <t>HSEC-4-ACS-AP-CSPCP4.0-UpGrade-lic-SP1Y</t>
  </si>
  <si>
    <t>Право на использование СКЗИ "Континент-АП" (1 дополнительное подключение пользователя СКЗИ "Континент-АП" к СД), с правом использования КриптоПро CSP 4.0, ПО-renewal</t>
  </si>
  <si>
    <t>Активируется на СД. Включает 1 лицензию КриптоПро CSP 4.0.
Для исполнения 3 Континент АП.
Обновление СКЗИ "Континент-АП" до актуальной версии 4.1.
ТП уровня Базовый, срок 1 год</t>
  </si>
  <si>
    <t>HSEC-4-ACS-AP-CSPCP5.0-UpGrade-lic-SP1Y</t>
  </si>
  <si>
    <t>Право на использование СКЗИ "Континент-АП" (1 дополнительное подключение пользователя СКЗИ "Континент-АП" к СД), с правом использования КриптоПро CSP 5.0, ПО-renewal</t>
  </si>
  <si>
    <t>Активируется на СД. Включает 1 лицензию КриптоПро CSP 5.0.
Для исполнения 3 Континент АП.
Обновление СКЗИ "Континент-АП" до актуальной версии 4.1.
ТП уровня Базовый, срок 1 год</t>
  </si>
  <si>
    <t>Стандартный WD-модуль размера 46х53мм. 
Необходим для подключения считывателя iButton и сторожевого таймера при использовании ПАК "Соболь" M.2 А7. 
Поставляется без кронштейна.</t>
  </si>
  <si>
    <t>Малогабаритный WD-модуль размера 22х20мм. 
Необходим для подключения внутреннего считывателя iButton и сторожевого таймера при использовании ПАК "Соболь" M.2 А7. 
Поставляется без кронштейна.</t>
  </si>
  <si>
    <t>Модуль трансивера SC-SFP+SR-10G, платформа IPC3000F/3000NF2/1000NF2/R3000/R1000/R1000NF2/R800/R300/R550/R800/R3000</t>
  </si>
  <si>
    <t>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</si>
  <si>
    <t>Компоненты: Защита от НСД, Контроль устройств, Защита диска и шифрование контейнеров, Персональный межсетевой экран за 1 компьютер, Полнодисковое шифрование.</t>
  </si>
  <si>
    <t>Полнодисковое шифрование</t>
  </si>
  <si>
    <t>Право на использование модуля полнодискового шифрования Средства защиты информации Secret Net Studio 8</t>
  </si>
  <si>
    <t>Компоненты: Полнодисковое шифрование.</t>
  </si>
  <si>
    <t>Право на использование модуля полнодискового шифрования Средства защиты информации Secret Net Studio 8, срок 3 года</t>
  </si>
  <si>
    <t>Sobol-4 PCIe A7 FSTEC-NORNG-SP1Y</t>
  </si>
  <si>
    <t>TLS2-PROXY-45000-lic-SP1Y</t>
  </si>
  <si>
    <t>Лицензия на 45 000 одновременных подключений в режиме прокси.
Активируется TLS на Сервере.
ТП уровня Базовый, срок 1 год.</t>
  </si>
  <si>
    <t>TLS2-PROXY-30000-lic-SP1Y</t>
  </si>
  <si>
    <t>Лицензия на 30 000 одновременных подключений в режиме прокси.
Активируется TLS на Сервере.
ТП уровня Базовый, срок 1 год.</t>
  </si>
  <si>
    <t>TLS2-PROXY-20000-lic-SP1Y</t>
  </si>
  <si>
    <t>Лицензия на 20 000 одновременных подключений в режиме прокси.
Активируется TLS на Сервере.
ТП уровня Базовый, срок 1 год.</t>
  </si>
  <si>
    <t>TLS2-PROXY-15000-lic-SP1Y</t>
  </si>
  <si>
    <t>Лицензия на 15 000 одновременных подключений в режиме прокси.
Активируется TLS на Сервере.
ТП уровня Базовый, срок 1 год.</t>
  </si>
  <si>
    <t>TLS2-PROXY-10000-lic-SP1Y</t>
  </si>
  <si>
    <t>Лицензия на 10 000 одновременных подключений в режиме прокси.
Активируется TLS на Сервере.
ТП уровня Базовый, срок 1 год.</t>
  </si>
  <si>
    <t>TLS2-PROXY-9000-lic-SP1Y</t>
  </si>
  <si>
    <t>Лицензия на 9 000 одновременных подключений в режиме прокси.
Активируется TLS на Сервере.
ТП уровня Базовый, срок 1 год.</t>
  </si>
  <si>
    <t>TLS2-PROXY-8000-lic-SP1Y</t>
  </si>
  <si>
    <t>Лицензия на 8 000 одновременных подключений в режиме прокси.
Активируется TLS на Сервере.
ТП уровня Базовый, срок 1 год.</t>
  </si>
  <si>
    <t>TLS2-PROXY-7000-lic-SP1Y</t>
  </si>
  <si>
    <t>Лицензия на 7 000 одновременных подключений в режиме прокси.
Активируется TLS на Сервере.
ТП уровня Базовый, срок 1 год.</t>
  </si>
  <si>
    <t>TLS2-PROXY-6000-lic-SP1Y</t>
  </si>
  <si>
    <t>Лицензия на 6 000 одновременных подключений в режиме прокси.
Активируется TLS на Сервере.
ТП уровня Базовый, срок 1 год.</t>
  </si>
  <si>
    <t>TLS2-PROXY-5000-lic-SP1Y</t>
  </si>
  <si>
    <t>Лицензия на 5 000 одновременных подключений в режиме прокси.
Активируется TLS на Сервере.
ТП уровня Базовый, срок 1 год.</t>
  </si>
  <si>
    <t>TLS2-PROXY-4000-lic-SP1Y</t>
  </si>
  <si>
    <t>Лицензия на 4 000 одновременных подключений в режиме прокси.
Активируется TLS на Сервере.
ТП уровня Базовый, срок 1 год.</t>
  </si>
  <si>
    <t>TLS2-PROXY-3000-lic-SP1Y</t>
  </si>
  <si>
    <t>Лицензия на 3 000 одновременных подключений в режиме прокси.
Активируется TLS на Сервере.
ТП уровня Базовый, срок 1 год.</t>
  </si>
  <si>
    <t>TLS2-PROXY-2000-lic-SP1Y</t>
  </si>
  <si>
    <t>Лицензия на 2 000 одновременных подключений в режиме прокси.
Активируется TLS на Сервере.
ТП уровня Базовый, срок 1 год.</t>
  </si>
  <si>
    <t>TLS2-PROXY-1000-lic-SP1Y</t>
  </si>
  <si>
    <t>Лицензия на 1 000 одновременных подключений в режиме прокси.
Активируется TLS на Сервере.
ТП уровня Базовый, срок 1 год.</t>
  </si>
  <si>
    <t>TLS2-PROXY-500-lic-SP1Y</t>
  </si>
  <si>
    <t>Лицензия на 500 одновременных подключений в режиме прокси.
Активируется TLS на Сервере.
ТП уровня Базовый, срок 1 год.</t>
  </si>
  <si>
    <t>TLS2-PROXY-300-lic-SP1Y</t>
  </si>
  <si>
    <t>Лицензия на 300 одновременных подключений в режиме прокси.
Активируется TLS на Сервере.
ТП уровня Базовый, срок 1 год.</t>
  </si>
  <si>
    <t>TLS2-PROXY-250-lic-SP1Y</t>
  </si>
  <si>
    <t>Лицензия на 250 одновременных подключений в режиме прокси.
Активируется TLS на Сервере.
ТП уровня Базовый, срок 1 год.</t>
  </si>
  <si>
    <t>TLS2-PROXY-100-lic-SP1Y</t>
  </si>
  <si>
    <t>Лицензия на 100 одновременных подключений в режиме прокси.
Активируется TLS на Сервере.
ТП уровня Базовый, срок 1 год.</t>
  </si>
  <si>
    <t>TLS2-TUNNEL-20000-lic-SP1Y</t>
  </si>
  <si>
    <t>Лицензия на 20 000 одновременных подключений в режиме туннеля.
Активируется TLS на Сервере.
ТП уровня Базовый, срок 1 год.</t>
  </si>
  <si>
    <t>TLS2-TUNNEL-15000-lic-SP1Y</t>
  </si>
  <si>
    <t>Лицензия на 15 000 одновременных подключений в режиме туннеля.
Активируется TLS на Сервере.
ТП уровня Базовый, срок 1 год.</t>
  </si>
  <si>
    <t>TLS2-TUNNEL-10000-lic-SP1Y</t>
  </si>
  <si>
    <t>Лицензия на 10 000 одновременных подключений в режиме туннеля.
Активируется TLS на Сервере.
ТП уровня Базовый, срок 1 год.</t>
  </si>
  <si>
    <t>TLS2-TUNNEL-9000-lic-SP1Y</t>
  </si>
  <si>
    <t>Лицензия на 9 000 одновременных подключений в режиме туннеля.
Активируется TLS на Сервере.
ТП уровня Базовый, срок 1 год.</t>
  </si>
  <si>
    <t>TLS2-TUNNEL-8000-lic-SP1Y</t>
  </si>
  <si>
    <t>Лицензия на 8 000 одновременных подключений в режиме туннеля.
Активируется TLS на Сервере.
ТП уровня Базовый, срок 1 год.</t>
  </si>
  <si>
    <t>TLS2-TUNNEL-7000-lic-SP1Y</t>
  </si>
  <si>
    <t>Лицензия на 7 000 одновременных подключений в режиме туннеля.
Активируется TLS на Сервере.
ТП уровня Базовый, срок 1 год.</t>
  </si>
  <si>
    <t>TLS2-TUNNEL-6000-lic-SP1Y</t>
  </si>
  <si>
    <t>Лицензия на 6 000 одновременных подключений в режиме туннеля.
Активируется TLS на Сервере.
ТП уровня Базовый, срок 1 год.</t>
  </si>
  <si>
    <t>TLS2-TUNNEL-5000-lic-SP1Y</t>
  </si>
  <si>
    <t>Лицензия на 5 000 одновременных подключений в режиме туннеля.
Активируется TLS на Сервере.
ТП уровня Базовый, срок 1 год.</t>
  </si>
  <si>
    <t>TLS2-TUNNEL-4000-lic-SP1Y</t>
  </si>
  <si>
    <t>Лицензия на 4 000 одновременных подключений в режиме туннеля.
Активируется TLS на Сервере.
ТП уровня Базовый, срок 1 год.</t>
  </si>
  <si>
    <t>TLS2-TUNNEL-3000-lic-SP1Y</t>
  </si>
  <si>
    <t>Лицензия на 3 000 одновременных подключений в режиме туннеля.
Активируется TLS на Сервере.
ТП уровня Базовый, срок 1 год.</t>
  </si>
  <si>
    <t>TLS2-TUNNEL-2500-lic-SP1Y</t>
  </si>
  <si>
    <t>Лицензия на 2 500 одновременных подключений в режиме туннеля.
Активируется TLS на Сервере.
ТП уровня Базовый, срок 1 год.</t>
  </si>
  <si>
    <t>TLS2-TUNNEL-1000-lic-SP1Y</t>
  </si>
  <si>
    <t>Лицензия на 1 000 одновременных подключений в режиме туннеля.
Активируется TLS на Сервере.
ТП уровня Базовый, срок 1 год.</t>
  </si>
  <si>
    <t>TLS2-TUNNEL-500-lic-SP1Y</t>
  </si>
  <si>
    <t>Лицензия на 500 одновременных подключений в режиме туннеля.
Активируется TLS на Сервере.
ТП уровня Базовый, срок 1 год.</t>
  </si>
  <si>
    <t>TLS2-TUNNEL-300-lic-SP1Y</t>
  </si>
  <si>
    <t>Лицензия на 300 одновременных подключений в режиме туннеля.
Активируется TLS на Сервере.
ТП уровня Базовый, срок 1 год.</t>
  </si>
  <si>
    <t>TLS2-TUNNEL-250-lic-SP1Y</t>
  </si>
  <si>
    <t>Лицензия на 250 одновременных подключений в режиме туннеля.
Активируется TLS на Сервере.
ТП уровня Базовый, срок 1 год.</t>
  </si>
  <si>
    <t>TLS2-TUNNEL-100-lic-SP1Y</t>
  </si>
  <si>
    <t>Лицензия на 100 одновременных подключений в режиме туннеля.
Активируется TLS на Сервере.
ТП уровня Базовый, срок 1 год.</t>
  </si>
  <si>
    <t>kb-M.2-to-Mini-adapter-A2</t>
  </si>
  <si>
    <t>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Лицензию на обновление базы решающих правил (сигнатур) ДА, срок действия 1 год + 45 000р.</t>
  </si>
  <si>
    <t>SNS-8.x-AVK-RN30-SP3Y</t>
  </si>
  <si>
    <t>Право на использование модуля антивируса по технологии Касперского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</si>
  <si>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по технологии Касперского за 1 компьютер.</t>
    </r>
  </si>
  <si>
    <t>SNS-8.x-IPSK-RN30-SP3Y</t>
  </si>
  <si>
    <t>Право на использование модуля обнаружения и предотвращения вторжений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</si>
  <si>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Обнаружение и предотвращение вторжений за 1 компьютер.</t>
    </r>
  </si>
  <si>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</si>
  <si>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Лицензию на обновление базы решающих правил (сигнатур) ДА, срок действия 1 год + 45 000р.</t>
  </si>
  <si>
    <r>
      <rPr>
        <b/>
        <sz val="10"/>
        <color theme="1"/>
        <rFont val="Arial"/>
        <family val="2"/>
        <charset val="204"/>
      </rPr>
      <t xml:space="preserve">СЗИ vGate R2 </t>
    </r>
    <r>
      <rPr>
        <sz val="10"/>
        <color theme="1"/>
        <rFont val="Arial"/>
        <family val="2"/>
        <charset val="204"/>
      </rPr>
      <t>- версия для защиты конфиденциальной информации и персональных данных, а также стредство микросегментации для виртуальных сред 
(АС до 1Г, ИСПДн УЗ-1, ГИС до К1, АСУ ТП до К1, ЗОКИИ до 1 категории) для платформ VMware vSphere, СКАЛА-Р и KVM</t>
    </r>
  </si>
  <si>
    <t>Установочный комплект "Континент ZTN клиент" версия 4 для ОС Windows, состав:
- CD-диск с дистрибутивом и документацией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t>
  </si>
  <si>
    <t>Установочный комплект "Континент ZTN клиент" версия 4 для ОС Windows с КриптоПро, состав:
- CD-диск с дистрибутивом и документацией
- CD-диск с дистрибутивом СКЗИ «КриптоПро CSP 4.0»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t>
  </si>
  <si>
    <t>Установочный комплект "Континент ZTN клиент" версия 4 для ОС Windows с КриптоПро, состав:
- CD-диск с дистрибутивом и документацией
- CD-диск с дистрибутивом СКЗИ «КриптоПро CSP 5.0»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t>
  </si>
  <si>
    <t>Установочный комплект "Континент ZTN клиент" версия 4 для ОС Linux, состав:
- CD-диск с дистрибутивом и документацией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t>
  </si>
  <si>
    <t>СЗИ Secret Net Studio. Версия 8.10 (все модули)</t>
  </si>
  <si>
    <t>Адаптер (WD-модуль) для платы М.2 А7 M.2-A1</t>
  </si>
  <si>
    <t>kb-M.2-adapter-A2</t>
  </si>
  <si>
    <t>Адаптер (WD-модуль) для платы М.2 А7 M.2-A2</t>
  </si>
  <si>
    <t>Адаптер (WD-модуль) для платы М.2 А7 M.2-A3</t>
  </si>
  <si>
    <t>DS-1992</t>
  </si>
  <si>
    <t>Идентификатор iButton DS1992</t>
  </si>
  <si>
    <t>Рекомендуется использовать с ПАК "Соболь" или с СЗИ Secret Net. 1 Кбит памяти.</t>
  </si>
  <si>
    <t>DS-1995</t>
  </si>
  <si>
    <t>Идентификатор iButton DS1995</t>
  </si>
  <si>
    <t>Рекомендуется использовать с ПАК "Соболь"  и/или с СЗИ Secret Net. 16 Кбит памяти.</t>
  </si>
  <si>
    <t>DS-1996</t>
  </si>
  <si>
    <t>Идентификатор iButton DS1996</t>
  </si>
  <si>
    <t>Рекомендуется использовать с ПАК "Соболь"  и/или с СЗИ Secret Net. 64 Кбит памяти.</t>
  </si>
  <si>
    <t>ПАК "Соболь" - комплекты с  платой Mini PCI Express</t>
  </si>
  <si>
    <t>kb-sobol 3.0 k41 v1-SP1Y</t>
  </si>
  <si>
    <t>Программно-аппаратный комплекс "Соболь". Версия 3.0, Mini PCI-Е</t>
  </si>
  <si>
    <t>kb-sobol 3.0 k41 v1-SUP-ST</t>
  </si>
  <si>
    <t>Ключ активации сервиса прямой технической поддержки уровня "Стандартный"  для ПАК "Соболь", kb-sobol 3.0 k41 v1-SP1Y</t>
  </si>
  <si>
    <t>ПАК "Соболь" Mini PCI Express</t>
  </si>
  <si>
    <t>k41 v1, ФСБ, Версия 3.0.6</t>
  </si>
  <si>
    <t>Обновление ПАК Континент WAF Сервер (наличие ТП необязательно). Позиции, не облагаемые НДС</t>
  </si>
  <si>
    <t>WAF-IPC3000L-Ent-UpGrade-lic-SP1Y</t>
  </si>
  <si>
    <t>Право на использование ИМЭ Континент WAF сервер. Платформа IPC3000L. Версия "Корпоративная". Активный узел анализа до 3000 RPS. ПО-renewal</t>
  </si>
  <si>
    <t xml:space="preserve">Обновление ИМЭ Континент WAF сервер до актуальной версии 2.10. Платформа IPC3000L. Версия "Корпоративная". Активный узел анализа до 3000 RPS.
Сертификация: 
ТП уровня Базовый, срок 1 год + Предоставление обновлений, срок действия 1 год. </t>
  </si>
  <si>
    <t>WAF-IPCR1000-Ent-UpGrade-lic-SP1Y</t>
  </si>
  <si>
    <t>Право на использование ИМЭ Континент WAF сервер. Платформа IPCR1000. Версия "Корпоративная". Активный узел анализа до 1000 RPS. ПО-renewal</t>
  </si>
  <si>
    <t xml:space="preserve">Обновление ИМЭ Континент WAF сервер до актуальной версии 2.10. Платформа IPCR1000. Версия "Корпоративная". Активный узел анализа до 1000 RPS.
Сертификация: 
ТП уровня Базовый, срок 1 год + Предоставление обновлений, срок действия 1 год. </t>
  </si>
  <si>
    <t>WAF-IPC3000L-Pro-AN-UpGrade-lic-SP1Y</t>
  </si>
  <si>
    <t>Право на использование ИМЭ Континент WAF сервер. Платформа IPC3000L. Версия "Профессиональная". Основной узел WAF до 3000 RPS. ПО-renewal</t>
  </si>
  <si>
    <t xml:space="preserve">Обновление ИМЭ Континент WAF сервер до актуальной версии 2.10. Платформа IPC3000L. Версия "Профессиональная". Основной узел WAF до 3000 RPS.
Сертификация: 
ТП уровня Базовый, срок 1 год + Предоставление обновлений, срок действия 1 год. </t>
  </si>
  <si>
    <t>WAF-IPC3000L-Pro-RN-UpGrade-lic-SP1Y</t>
  </si>
  <si>
    <t>Право на использование ИМЭ Континент WAF сервер. Платформа IPC3000L. Версия "Профессиональная". Резервный узел WAF до 3000 RPS. ПО-renewal</t>
  </si>
  <si>
    <t xml:space="preserve">Обновление ИМЭ Континент WAF сервер до актуальной версии 2.10. Платформа IPC3000L. Версия "Профессиональная". Резервный узел WAF до 3000 RPS.
Сертификация: 
ТП уровня Базовый, срок 1 год + Предоставление обновлений, срок действия 1 год. </t>
  </si>
  <si>
    <t>WAF-IPCR1000-Pro-AN-UpGrade-lic-SP1Y</t>
  </si>
  <si>
    <t>Право на использование ИМЭ Континент WAF сервер. Платформа IPCR1000. Версия "Профессиональная". Основной узел WAF до 1000 RPS. ПО-renewal</t>
  </si>
  <si>
    <t xml:space="preserve">Обновление ИМЭ Континент WAF сервер до актуальной версии 2.10. Платформа IPCR1000. Версия "Профессиональная". Основной узел WAF до 1000 RPS.
Сертификация: 
ТП уровня Базовый, срок 1 год + Предоставление обновлений, срок действия 1 год. </t>
  </si>
  <si>
    <t>WAF-IPCR1000-Pro-RN-UpGrade-lic-SP1Y</t>
  </si>
  <si>
    <t>Право на использование ИМЭ Континент WAF сервер. Платформа IPCR1000. Версия "Профессиональная". Резервный узел WAF до 1000 RPS. ПО-renewal</t>
  </si>
  <si>
    <t xml:space="preserve">Обновление ИМЭ Континент WAF сервер до актуальной версии 2.10. Платформа IPCR1000. Версия "Профессиональная". Резервный узел WAF до 1000 RPS.
Сертификация: 
ТП уровня Базовый, срок 1 год + Предоставление обновлений, срок действия 1 год. </t>
  </si>
  <si>
    <t>Обновление ПО ИМЭ Континент WAF (наличие ТП необязательно). Позиции, не облагаемые НДС</t>
  </si>
  <si>
    <t>WAF-PO5000-Ent-UpGrade-lic-SP1Y</t>
  </si>
  <si>
    <t>Право на использование ИМЭ Континент WAF. Версия "Корпоративная". Активный узел анализа до 5000 RPS. ПО-renewal</t>
  </si>
  <si>
    <t xml:space="preserve">Обновление ИМЭ Континент WAF до актуальной версии 2.10. Версия "Корпоративная". Активный узел анализа до 5000 RPS.
Сертификация: 
ТП уровня Базовый, срок 1 год + Предоставление обновлений, срок действия 1 год. </t>
  </si>
  <si>
    <t>WAF-PO3000-Ent-UpGrade-lic-SP1Y</t>
  </si>
  <si>
    <t>Право на использование ИМЭ Континент WAF. Версия "Корпоративная". Активный узел анализа до 3000 RPS. ПО-renewal</t>
  </si>
  <si>
    <t xml:space="preserve">Обновление ИМЭ Континент WAF до актуальной версии 2.10. Версия "Корпоративная". Активный узел анализа до 3000 RPS.
Сертификация: 
ТП уровня Базовый, срок 1 год + Предоставление обновлений, срок действия 1 год. </t>
  </si>
  <si>
    <t>WAF-PO1000-Ent-UpGrade-lic-SP1Y</t>
  </si>
  <si>
    <t>Право на использование ИМЭ Континент WAF. Версия "Корпоративная". Активный узел анализа до 1000 RPS. ПО-renewal</t>
  </si>
  <si>
    <t xml:space="preserve">Обновление ИМЭ Континент WAF до актуальной версии 2.10. Версия "Корпоративная". Активный узел анализа до 1000 RPS.
Сертификация: 
ТП уровня Базовый, срок 1 год + Предоставление обновлений, срок действия 1 год. </t>
  </si>
  <si>
    <t>WAF-PO3000-Pro-AN-UpGrade-lic-SP1Y</t>
  </si>
  <si>
    <t>Право на использование ИМЭ Континент WAF. Версия "Профессиональная". Основной узел WAF до 3000 RPS. ПО-renewal</t>
  </si>
  <si>
    <t xml:space="preserve">Обновление ИМЭ Континент WAF сервер до актуальной версии 2.10. Версия "Профессиональная". Основной узел WAF до 3000 RPS.
Сертификация: 
ТП уровня Базовый, срок 1 год + Предоставление обновлений, срок действия 1 год. </t>
  </si>
  <si>
    <t>WAF-PO3000-Pro-RN-UpGrade-lic-SP1Y</t>
  </si>
  <si>
    <t>Право на использование ИМЭ Континент WAF. Версия "Профессиональная". Резервный узел WAF до 3000 RPS. ПО-renewal</t>
  </si>
  <si>
    <t xml:space="preserve">Обновление ИМЭ Континент WAF сервер до актуальной версии 2.10. Версия "Профессиональная". Резервный узел WAF до 3000 RPS.
Сертификация: 
ТП уровня Базовый, срок 1 год + Предоставление обновлений, срок действия 1 год. </t>
  </si>
  <si>
    <t>WAF-PO1000-Pro-AN-UpGrade-lic-SP1Y</t>
  </si>
  <si>
    <t>Право на использование ИМЭ Континент WAF. Версия "Профессиональная". Основной узел WAF до 1000 RPS. ПО-renewal</t>
  </si>
  <si>
    <t xml:space="preserve">Обновление ИМЭ Континент WAF сервер до актуальной версии 2.10. Версия "Профессиональная". Основной узел WAF до 1000 RPS.
Сертификация: 
ТП уровня Базовый, срок 1 год + Предоставление обновлений, срок действия 1 год. </t>
  </si>
  <si>
    <t>WAF-PO1000-Pro-RN-UpGrade-lic-SP1Y</t>
  </si>
  <si>
    <t>Право на использование ИМЭ Континент WAF. Версия "Профессиональная". Резервный узел WAF до 1000 RPS. ПО-renewal</t>
  </si>
  <si>
    <t xml:space="preserve">Обновление ИМЭ Континент WAF сервер до актуальной версии 2.10. Версия "Профессиональная". Резервный узел WAF до 1000 RPS.
Сертификация: 
ТП уровня Базовый, срок 1 год + Предоставление обновлений, срок действия 1 год. </t>
  </si>
  <si>
    <t>Программно-аппаратный комплекс электронной подписи «Jinn-Server». Версия 1.0 (Сертифицированная версия)</t>
  </si>
  <si>
    <t xml:space="preserve">Сервис архивирования COC (Сборщик списков отозванных сертификатов). В цену включен НДС 20% </t>
  </si>
  <si>
    <t>Сервис архивирования СОС Jinn-Server-v1.x. Платформа IPC500</t>
  </si>
  <si>
    <t>Ключ активации сервиса прямой технической поддержки уровня "Стандартный" для Сервис архивирования СОС Jinn-Server-v1.x, JINN-IPC500-CL-SP1Y</t>
  </si>
  <si>
    <t xml:space="preserve">АРМ разбора конфликтных ситуаций (Автоматизированное рабочее место разбора конфликтных ситуаций). В цену включен НДС 20% </t>
  </si>
  <si>
    <t>Jinn-Server 1.x класса КС1 (исполнение 3) для работы на виртуальных машинах. Позиции, не облагаемые НДС</t>
  </si>
  <si>
    <t>Программно-аппаратный комплекс электронной подписи «Jinn-Server». Версия 1.3 (Коммерческий релиз)</t>
  </si>
  <si>
    <t>JINN-1.3-IPC3000-SP1Y</t>
  </si>
  <si>
    <t>Криптографический сервер Jinn-Server-v1.3. Платформа IPC3000</t>
  </si>
  <si>
    <t>Включена ТП уровня Базовый, срок 1 год + Техническая гарантия, срок 1 год.</t>
  </si>
  <si>
    <t>Комплектность поставки:
1. Сервер  высокопроизводительный (1U rack).
- 1 x 10/100/1000 Мбит/с с разъёмом RJ45 UTP;
- 4 x 10 Гбит/с с разъемом SFP+ под установку модуля трансивера.
2. ПАК "Соболь"  версии 3.0
3. ОС CentOS 8,1
4. КриптоПро CSP 5.0 R2
5. ТП уровня Базовый, срок 1 год 
6. Техническая гарантия, срок 1 год</t>
  </si>
  <si>
    <t>JINN-1.3-IPC3000-SUP-ST</t>
  </si>
  <si>
    <t>JINN-1.3-IPCR3000-SP1Y</t>
  </si>
  <si>
    <t>Криптографический сервер Jinn-Server-v1.3. Платформа IPCR3000</t>
  </si>
  <si>
    <t>Комплектность поставки:
1. Сервер  высокопроизводительный (1U rack).
- 8 х 10/100/1000BASE-T RJ45;
- 8 х 10G SFP+
2. ПАК "Соболь".  версии 3.0 
3. ОС CentOS 8.1
4. КриптоПро CSP 5.0 R2
5. ТП уровня Базовый, срок 1 год 
6. Техническая гарантия, срок 1 год</t>
  </si>
  <si>
    <t>JINN-1.3-IPCR3000-SUP-ST</t>
  </si>
  <si>
    <t>JINN-1.3-IPCR1000-SP1Y</t>
  </si>
  <si>
    <t>Криптографический сервер Jinn-Server-v1.3. Платформа IPCR1000</t>
  </si>
  <si>
    <t>Комплектность поставки:
1. Сервер  высокопроизводительный (1U rack).
- 8 х 10/100/1000BASE-T RJ45;
- 4 х 10G SFP+
2. ПАК "Соболь"  версии 3.0 
3. ОС CentOS 8.1
4. КриптоПро CSP 5.0 R2
5. ТП уровня Базовый, срок 1 год 
6. Техническая гарантия, срок 1 год</t>
  </si>
  <si>
    <t>JINN-1.3-IPCR1000-SUP-ST</t>
  </si>
  <si>
    <t>JINN-1.3-IPCR800-SP1Y</t>
  </si>
  <si>
    <t>Криптографический сервер Jinn-Server-v1.3. Платформа IPCR800</t>
  </si>
  <si>
    <t>JINN-1.3-IPCR800-SUP-ST</t>
  </si>
  <si>
    <t>JINN-1.3-IPCR550-SP1Y</t>
  </si>
  <si>
    <t>Криптографический сервер Jinn-Server-v1.3. Платформа IPCR550</t>
  </si>
  <si>
    <t>Комплектность поставки:
1. Сервер  высокопроизводительный (1U rack).
- 4 х 10/100/1000BASE-T RJ45;
- 2 х Combo 1G RJ45/SFP;
- 2 х 10G SFP+
2. ПАК "Соболь"  версии 3.0 
3. ОС CentOS 8.1
4. КриптоПро CSP 5.0 R2
5. ТП уровня Базовый, срок 1 год 
6. Техническая гарантия, срок 1 год</t>
  </si>
  <si>
    <t>JINN-1.3-IPCR550-SUP-ST</t>
  </si>
  <si>
    <t>JINN-1.3-IPCR1000-CL-SP1Y</t>
  </si>
  <si>
    <t>Сервис архивирования СОС Jinn-Server-v1.3. Платформа IPCR1000</t>
  </si>
  <si>
    <t>JINN-1.3-IPCR1000-CL-SUP-ST</t>
  </si>
  <si>
    <t>JINN-1.3-IPCR800-CL-SP1Y</t>
  </si>
  <si>
    <t>Сервис архивирования СОС Jinn-Server-v1.3. Платформа IPCR800</t>
  </si>
  <si>
    <t>JINN-1.3-IPCR800-CL-SUP-ST</t>
  </si>
  <si>
    <t>JINN-1.3-IPCR550-CL-SP1Y</t>
  </si>
  <si>
    <t>Сервис архивирования СОС Jinn-Server-v1.3. Платформа IPCR550</t>
  </si>
  <si>
    <t>JINN-1.3-IPCR550-CL-SUP-ST</t>
  </si>
  <si>
    <t>JINN-1.3-IPCR300-CL-SP1Y</t>
  </si>
  <si>
    <t>Сервис архивирования СОС Jinn-Server-v1.3. Платформа IPCR300</t>
  </si>
  <si>
    <t>JINN-1.3-IPCR300-CL-SUP-ST</t>
  </si>
  <si>
    <t>JINN-1.3-IPCR550-AR-SP1Y</t>
  </si>
  <si>
    <t>АРМ разбора конфликтных ситуаций Jinn-Server-v1.3. Платформа IPCR550</t>
  </si>
  <si>
    <t>JINN-1.3-IPCR550-AR-SUP-ST</t>
  </si>
  <si>
    <t>JINN-1.3-IPCR300-AR-SP1Y</t>
  </si>
  <si>
    <t>АРМ разбора конфликтных ситуаций Jinn-Server-v1.3. Платформа IPCR300</t>
  </si>
  <si>
    <t>JINN-1.3-IPCR300-AR-SUP-ST</t>
  </si>
  <si>
    <t>JINN-1.3-IPCR50-AR-SP1Y</t>
  </si>
  <si>
    <t>АРМ разбора конфликтных ситуаций Jinn-Server-v1.3. Платформа IPCR50</t>
  </si>
  <si>
    <t>Комплектность поставки:
1. Сервер  высокопроизводительный (1U rack).
- 4 х 10/100/1000BASE-T RJ45;
- 1 х 1G SFP+
2. ПАК "Соболь"  версии 3.0 
3. ОС CentOS 8.1
4. КриптоПро CSP 5.0 R2
5. ТП уровня Базовый, срок 1 год 
6. Техническая гарантия, срок 1 год</t>
  </si>
  <si>
    <t>JINN-1.3-IPCR50-AR-SUP-ST</t>
  </si>
  <si>
    <t>Jinn-Server 1.3 лицензии на количество проверок  подписей в сутки,  класс КС2 (исполнение 2). Позиции, не облагаемые НДС</t>
  </si>
  <si>
    <t>Право на использование Jinn-Server-v1.3 для аппаратных платформ Континент. В составе КриптоПро CSP 5.0 R2</t>
  </si>
  <si>
    <t>Комплектность поставки:
1. Лицензия Jinn-Server, выполняющий функции проверки и усиления квалифицированной электронной подписи 
2. Лицензия КриптоПро CSP 5.0 R2 - 2 ед.
3. ТП уровня Базовый, срок 1 год</t>
  </si>
  <si>
    <t>Jinn-Server-1.3-[51-250]-SP1Y</t>
  </si>
  <si>
    <t>Jinn-Server-1.3-[51-250]-SUP-ST</t>
  </si>
  <si>
    <t>Ключ активации сервиса прямой технической поддержки уровня "Стандартный" для Jinn-Server, Jinn-Server-1.3-[51-250]-SP1Y</t>
  </si>
  <si>
    <t>Jinn-Server-1.3-[251-500]-SP1Y</t>
  </si>
  <si>
    <t>Jinn-Server-1.3-[251-500]-SUP-ST</t>
  </si>
  <si>
    <t>Ключ активации сервиса прямой технической поддержки уровня "Стандартный" для Jinn-Server, Jinn-Server-1.3-[251-500]-SP1Y</t>
  </si>
  <si>
    <t>Jinn-Server-1.3-[U]-SP1Y</t>
  </si>
  <si>
    <t>Jinn-Server-1.3-[U]-SUP-ST</t>
  </si>
  <si>
    <t>Ключ активации сервиса прямой технической поддержки уровня "Стандартный" для Jinn-Server, Jinn-Server-1.3-[U]-SP1Y</t>
  </si>
  <si>
    <t>Jinn-Server 1.3 класса КС1 (исполнение 3) для работы на виртуальных машинах. Позиции, не облагаемые НДС</t>
  </si>
  <si>
    <t>Право на использование Jinn-Server-v1.3-Virt для виртуальных машин. В составе КриптоПро CSP 5.0 R2</t>
  </si>
  <si>
    <t>Jinn-Server-1.3-Virt[51-250]-SP1Y</t>
  </si>
  <si>
    <t>Jinn-Server-1.3-Virt[51-250]-SUP-ST</t>
  </si>
  <si>
    <t>Ключ активации сервиса прямой технической поддержки уровня "Стандартный" для Jinn-Server, Jinn-Server-1.3-Virt[51-250]-SP1Y</t>
  </si>
  <si>
    <t>Jinn-Server-1.3-Virt[251-500]-SP1Y</t>
  </si>
  <si>
    <t>Jinn-Server-1.3-Virt[251-500]-SUP-ST</t>
  </si>
  <si>
    <t>Ключ активации сервиса прямой технической поддержки уровня "Стандартный" для Jinn-Server, Jinn-Server-1.3-Virt[251-500]-SP1Y</t>
  </si>
  <si>
    <t>Jinn-Server-1.3-Virt[U]-SP1Y</t>
  </si>
  <si>
    <t>Jinn-Server-1.3-Virt[U]-SUP-ST</t>
  </si>
  <si>
    <t>Ключ активации сервиса прямой технической поддержки уровня "Стандартный" для Jinn-Server, Jinn-Server-1.3-Virt[U]-SP1Y</t>
  </si>
  <si>
    <t>ПАК электронной подписи «Jinn-Server». Версия 1.0 (Сертифицированная версия)</t>
  </si>
  <si>
    <t>ПАК электронной подписи «Jinn-Server». Версия 1.3 (Коммерческий релиз)</t>
  </si>
  <si>
    <t>Jinn-Server</t>
  </si>
  <si>
    <t>Обновление Сервиса архивирования СОС Jinn-Server</t>
  </si>
  <si>
    <t>Право на использование Сервиса архивирования СОС Jinn-Server, платформа IPC1000F. ПО-renewal</t>
  </si>
  <si>
    <t>Обновление Сервиса архивирования СОС Jinn-Server, платформа IPC1000F до актуальной версии 1.3.
Сертификация: ФСБ (КС2)
ТП уровня Базовый, срок 1 год</t>
  </si>
  <si>
    <t>Право на использование Сервиса архивирования СОС Jinn-Server, платформа IPC1000. ПО-renewal</t>
  </si>
  <si>
    <t>Обновление Сервиса архивирования СОС Jinn-Server, платформа IPC1000 до актуальной версии 1.3.
Сертификация: ФСБ (КС2)
ТП уровня Базовый, срок 1 год</t>
  </si>
  <si>
    <r>
      <rPr>
        <b/>
        <sz val="8"/>
        <rFont val="Arial"/>
        <family val="2"/>
        <charset val="204"/>
      </rPr>
      <t>ИМЭ Континент WAF сервер. Платформа IPC3000L. Версия "Корпоративная". Активный узел анализа до 3000 RPS.</t>
    </r>
    <r>
      <rPr>
        <sz val="8"/>
        <rFont val="Arial"/>
        <family val="2"/>
        <charset val="204"/>
      </rPr>
      <t xml:space="preserve">
Комплектность: Сервер Континент WAF высокопроизводительный (1U rack).
- 1 x 10/100/1000 Мбит/с с разъёмом RJ45 UTP;
- 4 x 10 Гбит/с с разъемом SFP+ под установку модуля трансивера.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</si>
  <si>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IPCR1000. Версия "Корпоративная". Активный узел анализа до 1000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8 x 10/100/1000BASE-T RJ45
• 4 х 10G SFP+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</si>
  <si>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IPC3000L. Версия "Профессиональная". Основной узел WAF до 3000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- 1 x 10/100/1000 Мбит/с с разъёмом RJ45 UTP;
- 4 x 10 Гбит/с с разъемом SFP+ под установку модуля трансивера.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</si>
  <si>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IPC3000L. Версия "Профессиональная". Резервный узел WAF до 3000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- 1 x 10/100/1000 Мбит/с с разъёмом RJ45 UTP;
- 4 x 10 Гбит/с с разъемом SFP+ под установку модуля трансивера.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</si>
  <si>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IPCR1000. Версия "Профессиональная". Основной узел WAF до 1000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- 8 x 10/100/1000BASE-T RJ45
- 4 х 10G SFP+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</si>
  <si>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IPCR1000. Версия "Профессиональная". Резервный узел WAF до 1000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- 8 x 10/100/1000BASE-T RJ45
- 4 х 10G SFP+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</si>
  <si>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 xml:space="preserve">ПО ИМЭ Континент WAF. Версия "Корпоративная". Активный узел анализа до 5000 RPS.
</t>
    </r>
    <r>
      <rPr>
        <sz val="8"/>
        <rFont val="Arial"/>
        <family val="2"/>
        <charset val="204"/>
      </rPr>
      <t xml:space="preserve">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</si>
  <si>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ПО ИМЭ Континент WAF. Версия "Корпоративная". Активный узел анализа до 3000 RPS.</t>
    </r>
    <r>
      <rPr>
        <sz val="8"/>
        <color rgb="FFC00000"/>
        <rFont val="Arial"/>
        <family val="2"/>
        <charset val="204"/>
      </rPr>
      <t xml:space="preserve">
</t>
    </r>
    <r>
      <rPr>
        <sz val="8"/>
        <rFont val="Arial"/>
        <family val="2"/>
        <charset val="204"/>
      </rPr>
      <t xml:space="preserve">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</si>
  <si>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"Корпоративная". Активный узел анализа до 1000 RPS.
</t>
    </r>
    <r>
      <rPr>
        <sz val="8"/>
        <rFont val="Arial"/>
        <family val="2"/>
        <charset val="204"/>
      </rPr>
      <t xml:space="preserve">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</si>
  <si>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Основной узел WAF до 3000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</si>
  <si>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Резервный узел WAF до 3000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</si>
  <si>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Основной узел WAF до 1000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</si>
  <si>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Резервный узел WAF до 1000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</si>
  <si>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t>TLS Сервер АПКШ "Континент" высокопроизводительный (1U rack).
- 1 x 10/100/1000 Мбит/с с разъёмом RJ45 UTP;
- 4 x 10 Гбит/с с разъемом SFP+ под установку модуля трансивера.
Сертификация: ФСТЭК (ТУ, УД4).
Включена ТП уровня Базовый, срок 1 год + Техническая гарантия, срок 1 год.</t>
  </si>
  <si>
    <t>Обновление  прошивки сервера СКЗИ "Континент TLS Сервер" до актуальной версии 2.5.
Сертификация: ФСТЭК (ТУ, УД4).
ТП уровня Базовый, срок 1 год.</t>
  </si>
  <si>
    <t>Обновление СКЗИ "Континент TLS Сервер" для 20 000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</si>
  <si>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15 000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</si>
  <si>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10 000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</si>
  <si>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5 000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</si>
  <si>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2 500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</si>
  <si>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1 000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</si>
  <si>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500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</si>
  <si>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250 одновременных подключений в режиме прокси/ туннель до актуальной версии 2.0.
Сертификация:  ФСТЭК (ТУ, УД4), ФСБ (КС2/КС3).
ТП уровня Базовый, срок 1 год</t>
  </si>
  <si>
    <t>Обновление СКЗИ "Континент TLS Сервер" для 100 одновременных подключений в режиме прокси/ туннель до актуальной версии 2.0.
Сертификация:  ФСТЭК (ТУ, УД4), ФСБ (КС2/КС3).
ТП уровня Базовый, срок 1 год</t>
  </si>
  <si>
    <r>
      <rPr>
        <b/>
        <sz val="8"/>
        <rFont val="Arial"/>
        <family val="2"/>
        <charset val="204"/>
      </rPr>
      <t>Диск требуется только при покупке ПО и обновления.</t>
    </r>
    <r>
      <rPr>
        <sz val="8"/>
        <rFont val="Arial"/>
        <family val="2"/>
        <charset val="204"/>
      </rPr>
      <t xml:space="preserve"> 
Установочный комплект СКЗИ "Континент TLS Сервер". Версия 2.2.0.2149, состав:
- Формуляр ФСБ СКЗИ "Континент TLS Сервер". Версия 2. 
- Учетный номер СКЗИ (исполнение 1)
- Диск с программным обеспечением
- Диск с документацией
Копия СС ФСБ Континент TLS Сервер СФ/114-4367.</t>
    </r>
  </si>
  <si>
    <r>
      <rPr>
        <b/>
        <sz val="8"/>
        <rFont val="Arial"/>
        <family val="2"/>
        <charset val="204"/>
      </rPr>
      <t xml:space="preserve">Диск требуется только при покупке ПО и обновления. </t>
    </r>
    <r>
      <rPr>
        <sz val="8"/>
        <rFont val="Arial"/>
        <family val="2"/>
        <charset val="204"/>
      </rPr>
      <t xml:space="preserve">
Установочный комплект СКЗИ "Континент TLS Сервер". Версия 2.2.0.2149, состав:
- Формуляр ФСБ СКЗИ "Континент TLS Сервер". Версия 2. 
- Учетный номер СКЗИ (исполнение 2)
- Диск с программным обеспечением
- Диск с документацией
Копия СС ФСБ Континент TLS Сервер СФ/114-4367. </t>
    </r>
  </si>
  <si>
    <r>
      <rPr>
        <b/>
        <sz val="8"/>
        <rFont val="Arial"/>
        <family val="2"/>
        <charset val="204"/>
      </rPr>
      <t xml:space="preserve">Диск требуется только при покупке ПО и обновления. </t>
    </r>
    <r>
      <rPr>
        <sz val="8"/>
        <rFont val="Arial"/>
        <family val="2"/>
        <charset val="204"/>
      </rPr>
      <t xml:space="preserve">
Установочный комплект СКЗИ "Континент TLS Сервер". Версия 2.5.0.673, состав:
- СD-диск с дистрибутивом
- СD-диск с документацией
- Формуляр ФСТЭК
- Знак соответствия ФСТЭК
Копия СС ФСТЭК Континент TLS Сервер №4259. </t>
    </r>
  </si>
  <si>
    <t>Комплектность поставки:
1. Сервер  высокопроизводительный (1U rack).
- 8 х 10/100/1000BASE-T RJ45;
- 4 х 10G SFP+
2. ПАК "Соболь"  версии 3.0 
3. ОС CentOS 8.1
4. ТП уровня Базовый, срок 1 год 
5. Техническая гарантия, срок 1 год</t>
  </si>
  <si>
    <t>Комплектность поставки:
1. Сервер  высокопроизводительный (1U rack).
- 4 х 10/100/1000BASE-T RJ45;
- 2 х Combo 1G RJ45/SFP;
- 2 х 10G SFP+
2. ПАК "Соболь"  версии 3.0 
3. ОС CentOS 8.1
4. ТП уровня Базовый, срок 1 год 
5. Техническая гарантия, срок 1 год</t>
  </si>
  <si>
    <t>Комплектность поставки:
1.Высокопроизводительный сервер (1U rack).
- 4 х 10/100/1000BASE-T RJ45;
- 2 х Combo 1G RJ45/SFP;
- 2 х 10G SFP+
2. ПАК "Соболь"  версии 3.0
3. ОС CentOS 7
4. КриптоПро CSP 5.0 R2
5. ТП уровня Базовый, срок 1 год 
6. Техническая гарантия, срок 1 год</t>
  </si>
  <si>
    <t>Континент ZТN клиент. Позиции, не облагаемые НДС</t>
  </si>
  <si>
    <t>для ОС Windows</t>
  </si>
  <si>
    <t>для ОС Linux</t>
  </si>
  <si>
    <t>для ОС Аврора</t>
  </si>
  <si>
    <t>для ОС Android</t>
  </si>
  <si>
    <t>для ОС iOs, iPadOS</t>
  </si>
  <si>
    <t>для ОС macOS</t>
  </si>
  <si>
    <t>90%*</t>
  </si>
  <si>
    <t>Обновление срочных лицензий SNS</t>
  </si>
  <si>
    <t>SNS-8.x-BK1-RN30-SP3Y</t>
  </si>
  <si>
    <t>Право на использование комплекта "Максимальная защита"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</si>
  <si>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t>
    </r>
  </si>
  <si>
    <t>Оптимальная защита</t>
  </si>
  <si>
    <t>SNS-8.x-BK2-RN30-SP3Y</t>
  </si>
  <si>
    <t>Право на использование комплекта "Оптимальная защита"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</si>
  <si>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Антивирус (технология Касперского), Обнаружение и предотвращение вторжений за 1 компьютер.</t>
    </r>
  </si>
  <si>
    <t>Дополнительная защита</t>
  </si>
  <si>
    <t>SNS-8.x-BK4-RN30-SP3Y</t>
  </si>
  <si>
    <t>Право на использование комплекта "Дополнительная защита"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</si>
  <si>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(технология Касперского), Обнаружение и предотвращение вторжений за 1 компьютер.</t>
    </r>
  </si>
  <si>
    <t>Антивирус по технологии Касперского</t>
  </si>
  <si>
    <t>Обнаружение и предотвращение вторжений</t>
  </si>
  <si>
    <t>Обновление бессрочных лицензий SNS</t>
  </si>
  <si>
    <t xml:space="preserve">** Электронный формуляр Secret Net Studio 8 предоставляется взамен Установочного комплекта. </t>
  </si>
  <si>
    <r>
      <t>*   От стоимости программного обеспечения</t>
    </r>
    <r>
      <rPr>
        <i/>
        <sz val="11"/>
        <color rgb="FF1F497D"/>
        <rFont val="Calibri"/>
        <family val="2"/>
        <charset val="204"/>
      </rPr>
      <t xml:space="preserve"> </t>
    </r>
    <r>
      <rPr>
        <i/>
        <sz val="11"/>
        <rFont val="Calibri"/>
        <family val="2"/>
        <charset val="204"/>
      </rPr>
      <t xml:space="preserve">с идентичным набором модулей. </t>
    </r>
    <r>
      <rPr>
        <i/>
        <sz val="11"/>
        <color theme="1"/>
        <rFont val="Calibri"/>
        <family val="2"/>
        <charset val="204"/>
      </rPr>
      <t>Стоимость берется из действующей редакции прайс-листа.</t>
    </r>
    <r>
      <rPr>
        <i/>
        <sz val="11"/>
        <color rgb="FF1F497D"/>
        <rFont val="Calibri"/>
        <family val="2"/>
        <charset val="204"/>
      </rPr>
      <t xml:space="preserve"> </t>
    </r>
  </si>
  <si>
    <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Secret Net LSP*</t>
    </r>
    <r>
      <rPr>
        <sz val="8"/>
        <color indexed="8"/>
        <rFont val="Arial"/>
        <family val="2"/>
        <charset val="204"/>
      </rPr>
      <t>*</t>
    </r>
  </si>
  <si>
    <t xml:space="preserve">** Электронный формуляр Secret Net LSP предоставляется взамен Установочного комплекта. </t>
  </si>
  <si>
    <r>
      <t>*  От стоимости программного обеспечения</t>
    </r>
    <r>
      <rPr>
        <i/>
        <sz val="11"/>
        <color rgb="FF1F497D"/>
        <rFont val="Calibri"/>
        <family val="2"/>
        <charset val="204"/>
      </rPr>
      <t xml:space="preserve"> </t>
    </r>
    <r>
      <rPr>
        <i/>
        <sz val="11"/>
        <rFont val="Calibri"/>
        <family val="2"/>
        <charset val="204"/>
      </rPr>
      <t xml:space="preserve">с идентичным набором модулей. </t>
    </r>
    <r>
      <rPr>
        <i/>
        <sz val="11"/>
        <color theme="1"/>
        <rFont val="Calibri"/>
        <family val="2"/>
        <charset val="204"/>
      </rPr>
      <t>Стоимость берется из действующей редакции прайс-листа.</t>
    </r>
    <r>
      <rPr>
        <i/>
        <sz val="11"/>
        <color rgb="FF1F497D"/>
        <rFont val="Calibri"/>
        <family val="2"/>
        <charset val="204"/>
      </rPr>
      <t xml:space="preserve"> </t>
    </r>
  </si>
  <si>
    <t>«____» ________________ 2024 г.</t>
  </si>
  <si>
    <t xml:space="preserve">Адаптер размера 25х50мм без WD-модуля. 
Необходим для подключения любой платы Соболь М.2 в слот Mini PCIe компьютера. </t>
  </si>
  <si>
    <t>Подходит для плат ПАК "Соболь" PCI, PCI-E, для адаптеров Mini PCI-E и Mini PCI-E Half/M.2. Винты крепления поставляются отдельно: артикул «kb-kron-screw», позиция «Винт М3х5 DIN 7985»</t>
  </si>
  <si>
    <t>Стандартный WD-модуль размера 31х35,5мм. 
Необходим для подключения внутреннего считывателя iButton и сторожевого таймера при использовании ПАК "Соболь" M.2 А7. 
Поставляется без кронштейна.</t>
  </si>
  <si>
    <t>Стандартный адаптер размера 30х50мм. 
Необходим для подключения считывателя iButton и сторожевого таймера при использовании ПАК "Соболь" Mini PCI Express Half или M.2. 
Поставляется без кронштейна.</t>
  </si>
  <si>
    <r>
      <t xml:space="preserve">TLS Сервер АПКШ "Континент" в корпусе промышленного PC (1U)
- 8х10/100/1000BASE-TRJ45;
- 4х10GSFP+
</t>
    </r>
    <r>
      <rPr>
        <b/>
        <sz val="8"/>
        <rFont val="Arial"/>
        <family val="2"/>
        <charset val="204"/>
      </rPr>
      <t>Статус ТОРП.</t>
    </r>
    <r>
      <rPr>
        <sz val="8"/>
        <rFont val="Arial"/>
        <family val="2"/>
        <charset val="204"/>
      </rPr>
      <t xml:space="preserve">
Сертификация: ФСБ (КС2/КС3).
Включена ТП уровня Базовый, срок 1 год + Техническая гарантия, срок 1 год.</t>
    </r>
  </si>
  <si>
    <r>
      <t xml:space="preserve">TLS Сервер АПКШ "Континент" в корпусе Mini-ITX, с комплектом для монтажа в серверную стойку.
- 4х10/100/1000BASE-TRJ45;
- 2хCombo1GRJ45/SFP:
- 2х10GSFP+
</t>
    </r>
    <r>
      <rPr>
        <b/>
        <sz val="8"/>
        <rFont val="Arial"/>
        <family val="2"/>
        <charset val="204"/>
      </rPr>
      <t>Статус ТОРП.</t>
    </r>
    <r>
      <rPr>
        <sz val="8"/>
        <rFont val="Arial"/>
        <family val="2"/>
        <charset val="204"/>
      </rPr>
      <t xml:space="preserve">
Сертификация: ФСБ (КС2/КС3).
Включена ТП уровня Базовый, срок 1 год + Техническая гарантия, срок 1 год.</t>
    </r>
  </si>
  <si>
    <r>
      <t xml:space="preserve">TLS Сервер АПКШ "Континент" в корпусе Mini-ITX, с комплектом для монтажа в серверную стойку.
- 4x1000BASE-T RJ45; 
- 1x1G SFP.
</t>
    </r>
    <r>
      <rPr>
        <b/>
        <sz val="8"/>
        <rFont val="Arial"/>
        <family val="2"/>
        <charset val="204"/>
      </rPr>
      <t>Статус ТОРП.</t>
    </r>
    <r>
      <rPr>
        <sz val="8"/>
        <rFont val="Arial"/>
        <family val="2"/>
        <charset val="204"/>
      </rPr>
      <t xml:space="preserve">
Сертификация: ФСБ (КС2/КС3).
Включена ТП уровня Базовый, срок 1 год + Техническая гарантия, срок 1 год.</t>
    </r>
  </si>
  <si>
    <r>
      <t xml:space="preserve">TLS Сервер АПКШ "Континент" высокопроизводительный (1U rack).
- 8 x 10/100/1000BASE-TRJ45;
- 8 х 10G SFP+.
</t>
    </r>
    <r>
      <rPr>
        <b/>
        <sz val="8"/>
        <rFont val="Arial"/>
        <family val="2"/>
        <charset val="204"/>
      </rPr>
      <t>Статус ТОРП.</t>
    </r>
    <r>
      <rPr>
        <sz val="8"/>
        <rFont val="Arial"/>
        <family val="2"/>
        <charset val="204"/>
      </rPr>
      <t xml:space="preserve">
Сертификация: ФСТЭК (ТУ, УД4).
Включена ТП уровня Базовый, срок 1 год + Техническая гарантия, срок 1 год.</t>
    </r>
  </si>
  <si>
    <r>
      <t xml:space="preserve">TLS Сервер АПКШ "Континент" в корпусе промышленного PC (1U)
- 8х10/100/1000BASE-TRJ45;
- 4х10GSFP+
</t>
    </r>
    <r>
      <rPr>
        <b/>
        <sz val="8"/>
        <rFont val="Arial"/>
        <family val="2"/>
        <charset val="204"/>
      </rPr>
      <t>Статус ТОРП.</t>
    </r>
    <r>
      <rPr>
        <sz val="8"/>
        <rFont val="Arial"/>
        <family val="2"/>
        <charset val="204"/>
      </rPr>
      <t xml:space="preserve">
Сертификация: ФСТЭК (ТУ, УД4).
Включена ТП уровня Базовый, срок 1 год + Техническая гарантия, срок 1 год.</t>
    </r>
  </si>
  <si>
    <r>
      <t xml:space="preserve">TLS Сервер АПКШ "Континент" в корпусе Mini-ITX, с комплектом для монтажа в серверную стойку.
- 4х10/100/1000BASE-TRJ45;
- 2хCombo1GRJ45/SFP:
- 2х10GSFP+
</t>
    </r>
    <r>
      <rPr>
        <b/>
        <sz val="8"/>
        <rFont val="Arial"/>
        <family val="2"/>
        <charset val="204"/>
      </rPr>
      <t>Статус ТОРП.</t>
    </r>
    <r>
      <rPr>
        <sz val="8"/>
        <rFont val="Arial"/>
        <family val="2"/>
        <charset val="204"/>
      </rPr>
      <t xml:space="preserve">
Сертификация: ФСТЭК (ТУ, УД4).
Включена ТП уровня Базовый, срок 1 год + Техническая гарантия, срок 1 год.</t>
    </r>
  </si>
  <si>
    <r>
      <t xml:space="preserve">TLS Сервер АПКШ "Континент" в корпусе Mini-ITX, с комплектом для монтажа в серверную стойку.
- 4x1000BASE-T RJ45; 
- 1x1G SFP.
</t>
    </r>
    <r>
      <rPr>
        <b/>
        <sz val="8"/>
        <rFont val="Arial"/>
        <family val="2"/>
        <charset val="204"/>
      </rPr>
      <t>Статус ТОРП.</t>
    </r>
    <r>
      <rPr>
        <sz val="8"/>
        <rFont val="Arial"/>
        <family val="2"/>
        <charset val="204"/>
      </rPr>
      <t xml:space="preserve">
Сертификация: ФСТЭК (ТУ, УД4).
Включена ТП уровня Базовый, срок 1 год + Техническая гарантия, срок 1 год.</t>
    </r>
  </si>
  <si>
    <t>Установочный комплект СКЗИ "Континент-АП" версия 4 для ОС Windows, состав:
- CD-диск с дистрибутивом и CD-диск документацией
- Формуляр ФСБ
- Учетный номер СКЗИ
- Копия Сертификата ФСБ на АП CФ/124-4374
Продается только в комплекте с правом. 
Сертификация: ФСБ (КС1).</t>
  </si>
  <si>
    <t>Установочный комплект СКЗИ "Континент-АП" версия 4 для ОС Windows, состав:
- CD-диск с дистрибутивом и CD-диск документацией
- Формуляр ФСБ
- Учетный номер СКЗИ
- Копия Сертификата ФСБ на АП CФ/124-4374
Продается только в комплекте с правом. 
Сертификация: ФСБ (КС2).</t>
  </si>
  <si>
    <t>Установочный комплект СКЗИ "Континент-АП" версия 4 для ОС Windows с КриптоПро, состав:
- CD-диск с дистрибутивом и CD-диск документацией
- CD-диск с дистрибутивом СКЗИ «КриптоПро CSP 4.0»
- Формуляр ФСБ СКЗИ "Континент-АП" версия 4
- Формуляр ФСБ СКЗИ «КриптоПро CSP 4.0»
- Учетный номер СКЗИ
- Копия Сертификата ФСБ на АП CФ/124-4374
Продается только в комплекте с правом. 
Сертификация: ФСБ (КС2).</t>
  </si>
  <si>
    <t>Установочный комплект СКЗИ "Континент-АП" версия 4 для ОС Windows с КриптоПро, состав:
- CD-диск с дистрибутивом и CD-диск документацией
- CD-диск с дистрибутивом СКЗИ «КриптоПро CSP 5.0»
- Формуляр ФСБ СКЗИ "Континент-АП" версия 4
- Формуляр ФСБ СКЗИ «КриптоПро CSP 5.0»
- Учетный номер СКЗИ
- Копия Сертификата ФСБ на АП CФ/124-4374
Продается только в комплекте с правом. 
Сертификация: ФСБ (КС2).</t>
  </si>
  <si>
    <t>Установочный комплект СКЗИ "Континент-АП" версия 4 для ОС Windows, состав:
- CD-диск с дистрибутивом и CD-диск документацией
- Формуляр ФСБ
- Учетный номер СКЗИ
- Копия Сертификата ФСБ на АП CФ/124-4374
Продается только в комплекте с правом. 
Сертификация: ФСБ (КС3).</t>
  </si>
  <si>
    <t>Установочный комплект СКЗИ "Континент-АП" версия 4 для ОС Linux, состав:
- CD-диск с дистрибутивом и CD-диск документацией
- Формуляр ФСБ
- Учетный номер СКЗИ
- Копия Сертификата ФСБ на АП 
Продается только в комплекте с правом. 
Сертификация: ФСБ (КС1)</t>
  </si>
  <si>
    <t>Установочный комплект СКЗИ "Континент-АП" версия 4 для ОС Linux, состав:
- CD-диск с дистрибутивом и CD-диск документацией
- Формуляр ФСБ
- Учетный номер СКЗИ
- Копия Сертификата ФСБ на АП 
Продается только в комплекте с правом. 
Сертификация: ФСБ (КС2)</t>
  </si>
  <si>
    <t>Установочный комплект СКЗИ "Континент-АП" версия 4 для ОС Linux, состав:
- CD-диск с дистрибутивом и CD-диск документацией
- Формуляр ФСБ
- Учетный номер СКЗИ
- Копия Сертификата ФСБ на АП 
Продается только в комплекте с правом. 
Сертификация: ФСБ (КС3)</t>
  </si>
  <si>
    <t>Активируется на СД. Криптопровайдер "Код Безопасности CSP", не требует установки дополнительного CSP.
Для ОС Windows, Linux, Android, iOS.
Обновление СКЗИ "Континент-АП" до актуальной версии 4.1
Включена ТП уровня Базовый, срок 1 год.</t>
  </si>
  <si>
    <t>Sobol-4 PCIe A7 MO-NORNG-SP1Y</t>
  </si>
  <si>
    <t>Программно-аппаратный комплекс "Соболь". Версия 4, PCIe без ФДСЧ, A7, сертификат MO России</t>
  </si>
  <si>
    <t>Sobol-4 PCIe A7 MO-NORNG-SUP-ST</t>
  </si>
  <si>
    <t>Ключ активации сервиса прямой технической поддержки уровня "Стандартный"  для ПАК "Соболь", Sobol-4 PCIe A7 MO-NORNG-SP1Y</t>
  </si>
  <si>
    <t>Sobol-4 M.2 A7 MO-NORNG-SP1Y</t>
  </si>
  <si>
    <t>Программно-аппаратный комплекс "Соболь". Версия 4, M.2 без ФДСЧ, A7, сертификат MO России</t>
  </si>
  <si>
    <t xml:space="preserve">Комплектность поставки:
1. Плата M.2 Type 2230-D4-A-E без ФДСЧ. Релиз 4.4, сборка 4.4.416.
2. Диск с ПО и документацией.
3. Паспорт в печатном виде. </t>
  </si>
  <si>
    <t>Sobol-4 M.2 A7 MO-NORNG-SUP-ST</t>
  </si>
  <si>
    <t>Ключ активации сервиса прямой технической поддержки уровня "Стандартный"  для ПАК "Соболь", Sobol-4 M.2 A7 MO-NORNG-SP1Y</t>
  </si>
  <si>
    <r>
      <t xml:space="preserve">TLS Сервер АПКШ "Континент" высокопроизводительный (1U rack).
- 8 x 10/100/1000BASE-TRJ45;
- 8 х 10G SFP+.
</t>
    </r>
    <r>
      <rPr>
        <b/>
        <sz val="8"/>
        <rFont val="Arial"/>
        <family val="2"/>
        <charset val="204"/>
      </rPr>
      <t>Статус ТОРП.</t>
    </r>
    <r>
      <rPr>
        <sz val="8"/>
        <rFont val="Arial"/>
        <family val="2"/>
        <charset val="204"/>
      </rPr>
      <t xml:space="preserve">
Включена ТП уровня Базовый, срок 1 год + Техническая гарантия, срок 1 год.</t>
    </r>
  </si>
  <si>
    <t>TLS Сервер АПКШ "Континент" высокопроизводительный (1U rack).
- 1 x 10/100/1000 Мбит/с с разъёмом RJ45 UTP;
- 4 x 10 Гбит/с с разъемом SFP+ под установку модуля трансивера.
Включена ТП уровня Базовый, срок 1 год + Техническая гарантия, срок 1 год.</t>
  </si>
  <si>
    <r>
      <t xml:space="preserve">TLS Сервер АПКШ "Континент" в корпусе промышленного PC (1U)
- 8х10/100/1000BASE-TRJ45;
- 4х10GSFP+
</t>
    </r>
    <r>
      <rPr>
        <b/>
        <sz val="8"/>
        <rFont val="Arial"/>
        <family val="2"/>
        <charset val="204"/>
      </rPr>
      <t>Статус ТОРП.</t>
    </r>
    <r>
      <rPr>
        <sz val="8"/>
        <rFont val="Arial"/>
        <family val="2"/>
        <charset val="204"/>
      </rPr>
      <t xml:space="preserve">
Включена ТП уровня Базовый, срок 1 год + Техническая гарантия, срок 1 год.</t>
    </r>
  </si>
  <si>
    <r>
      <t xml:space="preserve">TLS Сервер АПКШ "Континент" в корпусе Mini-ITX, с комплектом для монтажа в серверную стойку.
- 4х10/100/1000BASE-TRJ45;
- 2хCombo1GRJ45/SFP:
- 2х10GSFP+
</t>
    </r>
    <r>
      <rPr>
        <b/>
        <sz val="8"/>
        <rFont val="Arial"/>
        <family val="2"/>
        <charset val="204"/>
      </rPr>
      <t>Статус ТОРП.</t>
    </r>
    <r>
      <rPr>
        <sz val="8"/>
        <rFont val="Arial"/>
        <family val="2"/>
        <charset val="204"/>
      </rPr>
      <t xml:space="preserve">
Включена ТП уровня Базовый, срок 1 год + Техническая гарантия, срок 1 год.</t>
    </r>
  </si>
  <si>
    <r>
      <t xml:space="preserve">TLS Сервер АПКШ "Континент" в корпусе Mini-ITX, с комплектом для монтажа в серверную стойку.
- 4x1000BASE-T RJ45; 
- 1x1G SFP.
</t>
    </r>
    <r>
      <rPr>
        <b/>
        <sz val="8"/>
        <rFont val="Arial"/>
        <family val="2"/>
        <charset val="204"/>
      </rPr>
      <t>Статус ТОРП.</t>
    </r>
    <r>
      <rPr>
        <sz val="8"/>
        <rFont val="Arial"/>
        <family val="2"/>
        <charset val="204"/>
      </rPr>
      <t xml:space="preserve">
Включена ТП уровня Базовый, срок 1 год + Техническая гарантия, срок 1 год.</t>
    </r>
  </si>
  <si>
    <t>№ п/п</t>
  </si>
  <si>
    <t>Название программы для ЭВМ</t>
  </si>
  <si>
    <t>Номер свидетельства о государственной регистрации программы для ЭВМ</t>
  </si>
  <si>
    <t>Программа является средством криптографической защиты информации или содержит средства криптографической защиты информации</t>
  </si>
  <si>
    <t>(Да/Нет)</t>
  </si>
  <si>
    <t>Средство защиты информации Secret Net</t>
  </si>
  <si>
    <t>Нет</t>
  </si>
  <si>
    <t>Программные компоненты АПКШ «Континент»</t>
  </si>
  <si>
    <t>Да</t>
  </si>
  <si>
    <t>Средство криптографической защиты информации «Континент-АП»</t>
  </si>
  <si>
    <t>Средство защиты информации Security Code vGate for VMware Infrastructure</t>
  </si>
  <si>
    <t>Программа для ЭВМ «Средство защиты информации «vGate R2»</t>
  </si>
  <si>
    <t>Программа для ЭВМ «Средство защиты информации «vGate-S R2»</t>
  </si>
  <si>
    <t>Средство защиты информации TrustAccess</t>
  </si>
  <si>
    <t>Программа квалифицированной электронной подписи Jinn</t>
  </si>
  <si>
    <t>Программа квалифицированной электронной подписи Jinn-Server</t>
  </si>
  <si>
    <t>Программа квалифицированной электронной подписи Jinn-Admin</t>
  </si>
  <si>
    <t>Программа квалифицированной электронной подписи Jinn-Client</t>
  </si>
  <si>
    <t>Средство криптографической защиты информации «Континент TLS VPN Сервер»</t>
  </si>
  <si>
    <t>Средство криптографической защиты информации «Континент TLS VPN Клиент»</t>
  </si>
  <si>
    <t>Программная часть Аппаратно-программного комплекса шифрования «Континент». Детектор Атак</t>
  </si>
  <si>
    <t>Средство защиты информации Secret Net Studio</t>
  </si>
  <si>
    <t>Средство защиты информации Secret Net Studio - С</t>
  </si>
  <si>
    <t>Программный комплекс Secret MDM</t>
  </si>
  <si>
    <t>Аппаратно-программный комплекс шифрования "Континент" версия 3.9. (программная часть)</t>
  </si>
  <si>
    <t>Программный комплекс "Континент-СОВ". Версия 4</t>
  </si>
  <si>
    <t>Программный комплекс "Континент-СОА". Версия 4</t>
  </si>
  <si>
    <t>Комплекс безопасности "Континент" Версия 4</t>
  </si>
  <si>
    <t>Континент ZTN Клиент для macOS</t>
  </si>
  <si>
    <t>Континент ZTN Клиент для Android</t>
  </si>
  <si>
    <t>Континент ZTN Клиент для ОС Аврора</t>
  </si>
  <si>
    <t>Континент ZTN Клиент для iOS, iPadOS</t>
  </si>
  <si>
    <t>Континент ZTN Клиент для Windows</t>
  </si>
  <si>
    <t>Континент ZTN Клиент для Linux</t>
  </si>
  <si>
    <t>Универсальный коннектор</t>
  </si>
  <si>
    <t>Программный комплекс "Соболь"</t>
  </si>
  <si>
    <t>Security Code Orchestrator</t>
  </si>
  <si>
    <t>Перечень Программ для ЭВМ</t>
  </si>
  <si>
    <t>Право на использование комплекта программ для ЭВМ «Максимальная защита» сроком на 1 год. Включает право на использование СЗИ Secret Net LSP и СЗИ Secret Net Studio 8</t>
  </si>
  <si>
    <t>Право на использование комплекта программ для ЭВМ «Максимальная защита» сроком на 3 года. Включает право на использование СЗИ Secret Net LSP и СЗИ Secret Net Studio 8</t>
  </si>
  <si>
    <t>Право на использование комплекта программ для ЭВМ "Постоянная защита". Включает право на использование СЗИ Secret Net LSP и СЗИ Secret Net Studio 8</t>
  </si>
  <si>
    <t>Право на использование комплекта программ для ЭВМ модуля защиты от НСД. Включает право на использование СЗИ Secret Net LSP и СЗИ Secret Net Studio 8</t>
  </si>
  <si>
    <t>Право на использование комплекта программ для ЭВМ модуля защиты от НСД сроком на 1 год. Включает право на использование СЗИ Secret Net LSP и СЗИ Secret Net Studio 8</t>
  </si>
  <si>
    <t>Право на использование комплекта программ для ЭВМ модуля персонального межсетевого экрана сроком на 1 год. Включает право на использование СЗИ Secret Net LSP и СЗИ Secret Net Studio 8</t>
  </si>
  <si>
    <t xml:space="preserve">Реестр программного обеспечения: </t>
  </si>
  <si>
    <t>reestr.digital.gov.ru</t>
  </si>
  <si>
    <t xml:space="preserve">Реестр РЭП: </t>
  </si>
  <si>
    <t>gisp.gov.ru</t>
  </si>
  <si>
    <t>Номер в реестре Минкомсвязи России</t>
  </si>
  <si>
    <t>Номер в реестре Минпромторга России</t>
  </si>
  <si>
    <t>107 (от 18.03.2016)</t>
  </si>
  <si>
    <t>118 (от 18.03.2016)</t>
  </si>
  <si>
    <t>113 (от 18.03.2016)</t>
  </si>
  <si>
    <t xml:space="preserve">114 (от 18.03.2016) </t>
  </si>
  <si>
    <t>122 (от 18.03.2016)</t>
  </si>
  <si>
    <t>121 (от 18.03.2016)</t>
  </si>
  <si>
    <t xml:space="preserve">
997 (от 01.06.2016)</t>
  </si>
  <si>
    <t>3855 (от 16.08.2017)</t>
  </si>
  <si>
    <t>3172 (от 29.03.2017)</t>
  </si>
  <si>
    <t>4029 (от 11.12.2017)</t>
  </si>
  <si>
    <t>9887 (от 25.03.2021)</t>
  </si>
  <si>
    <t>9888 (от 25.03.2021)</t>
  </si>
  <si>
    <t>11911 от (29.10.2021)</t>
  </si>
  <si>
    <t xml:space="preserve">13885 (от 14.06.2022) </t>
  </si>
  <si>
    <t>19938 (от 13.11.2023)</t>
  </si>
  <si>
    <t>19839 (от 01.11.2023)</t>
  </si>
  <si>
    <t>19913 (от 13.11.2023)</t>
  </si>
  <si>
    <t>19854 (от 01.11.2023)</t>
  </si>
  <si>
    <t>19826 (от 01.11.2023)</t>
  </si>
  <si>
    <t>19758 (от 01.11.2023)</t>
  </si>
  <si>
    <t>20022 (от 27.11.2023)</t>
  </si>
  <si>
    <t>HSEC-ZTN-MAC-DISK</t>
  </si>
  <si>
    <t>Установочный комплект. "Континент ZТN клиент для macOS"</t>
  </si>
  <si>
    <t xml:space="preserve">Установочный комплект "Континент ZTN клиент" версия 4 для ОС MacOS, состав:
- CD-диск с дистрибутивом и документацией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
</t>
  </si>
  <si>
    <t>HSEC-ZTN-iOS-DISK</t>
  </si>
  <si>
    <t>Установочный комплект. "Континент ZТN клиент для iOS"</t>
  </si>
  <si>
    <t xml:space="preserve">Установочный комплект "Континент ZTN клиент" версия 4 для ОС iOS, состав:
- CD-диск с дистрибутивом и документацией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
</t>
  </si>
  <si>
    <t>HSEC-ZTN-AND-DISK-KC1</t>
  </si>
  <si>
    <t>Установочный комплект. "Континент ZТN клиент для Android", КС1</t>
  </si>
  <si>
    <t xml:space="preserve">Установочный комплект "Континент ZTN клиент" версия 4 для ОС Android, состав:
- CD-диск с дистрибутивом и документацией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
</t>
  </si>
  <si>
    <t>HSEC-ZTN-AVR-DISK-KC1</t>
  </si>
  <si>
    <t>Установочный комплект. "Континент ZТN клиент для ОС Аврора", КС1</t>
  </si>
  <si>
    <t xml:space="preserve">Установочный комплект "Континент ZTN клиент" версия 4 для ОС Аврора, состав:
- CD-диск с дистрибутивом и документацией
Для совместной работы с сервером доступа комплекса "Континент" требуются лицензии на подключение.
Для совместной работы с "Континент TLS-сервер" лицензии на подключение не требуются.
</t>
  </si>
  <si>
    <t>Адаптер для платы М.2 -to-Mini-A2 без WD</t>
  </si>
  <si>
    <t>Аппаратно-программный комплекс шифрования "Континент". Версия 3.9</t>
  </si>
  <si>
    <t>Аппаратно-программный комплекс шифрования "Континент". Версия 3.9. Аппаратная платформа IPC-R3000</t>
  </si>
  <si>
    <t>К3-R3000-HW-КС-SP1Y</t>
  </si>
  <si>
    <t>АПКШ "Континент". Версия 3.9. Аппаратная платформа IPC-R3000.</t>
  </si>
  <si>
    <r>
      <t xml:space="preserve">Платформа IPC-R3000 в корпусе высотой 1U.
Сетевые интерфейсы: 8 x 1000BASE-T RJ45, 8 x 10G 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</si>
  <si>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K3-R3000-CM-KC-SP1Y</t>
  </si>
  <si>
    <t>АПКШ "Континент". Версия 3.9. Аппаратная платформа IPC-R3000. ЦУС.</t>
  </si>
  <si>
    <r>
      <t xml:space="preserve">Платформа IPC-R3000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8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ТП уровня Базовый, срок 1 год + Техническая гарантия, срок 1 год.
</t>
    </r>
    <r>
      <rPr>
        <b/>
        <sz val="8"/>
        <rFont val="Arial"/>
        <family val="2"/>
        <charset val="204"/>
      </rPr>
      <t>В цену включен НДС 20%.</t>
    </r>
  </si>
  <si>
    <t>К3-R3000-CM-КС3-lic</t>
  </si>
  <si>
    <t>Право на использование "АПКШ "Континент". Версия 3.9" на платформе IPC-R3000. Базовая лицензия. ЦУС. КС3.</t>
  </si>
  <si>
    <r>
      <t xml:space="preserve">Право на использование "АПКШ "Континент". Версия 3.9". ЦУС.
</t>
    </r>
    <r>
      <rPr>
        <b/>
        <sz val="8"/>
        <rFont val="Arial"/>
        <family val="2"/>
        <charset val="204"/>
      </rPr>
      <t>Лицензия предусмотрена для использования на платформе ЦУС.</t>
    </r>
    <r>
      <rPr>
        <sz val="8"/>
        <rFont val="Arial"/>
        <family val="2"/>
        <charset val="204"/>
      </rPr>
      <t xml:space="preserve">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</si>
  <si>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К3-R3000-CM-ACS-KC3-lic</t>
  </si>
  <si>
    <t>Право на использование "АПКШ "Континент". Версия 3.9" на платформе IPC-R3000. Базовая лицензия. ЦУС - Сервер Доступа. КС3.</t>
  </si>
  <si>
    <r>
      <t xml:space="preserve">Право на использование "АПКШ "Континент". Версия 3.9". ЦУС - Сервер Доступа (ЦУС+СД).
</t>
    </r>
    <r>
      <rPr>
        <b/>
        <sz val="8"/>
        <rFont val="Arial"/>
        <family val="2"/>
        <charset val="204"/>
      </rPr>
      <t>Лицензия предусмотрена для использования на платформе ЦУС.</t>
    </r>
    <r>
      <rPr>
        <sz val="8"/>
        <rFont val="Arial"/>
        <family val="2"/>
        <charset val="204"/>
      </rPr>
      <t xml:space="preserve">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</si>
  <si>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К3-R3000-base-KC3-lic</t>
  </si>
  <si>
    <t>Право на использование "АПКШ "Континент". Версия 3.9" на платформе IPC-R3000. Базовая лицензия. Криптошлюз. КС3.</t>
  </si>
  <si>
    <r>
      <t xml:space="preserve">Право на использование "АПКШ "Континент". Версия 3.9". Криптошлюз (КШ).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</si>
  <si>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К3-R3000-ACS-KC3-lic</t>
  </si>
  <si>
    <t>Право на использование "АПКШ "Континент". Версия 3.9" на платформе IPC-R3000. Базовая лицензия. Криптошлюз - Сервер Доступа. КС3.</t>
  </si>
  <si>
    <r>
      <t xml:space="preserve">Право на использование "АПКШ "Континент". Версия 3.9". Криптошлюз - Сервер Доступа (КШ+СД).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</si>
  <si>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К3-R3000-CC-KC3-lic</t>
  </si>
  <si>
    <t>Право на использование "АПКШ "Континент". Версия 3.9" на платформе IPC-R3000. Базовая лицензия. L2VPN Криптокоммутатор. КС3.</t>
  </si>
  <si>
    <r>
      <t xml:space="preserve">Право на использование "АПКШ "Континент". Версия 3.9". L2VPN Криптокоммутатор (КК).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</si>
  <si>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К3-R3000-DA-lic</t>
  </si>
  <si>
    <t>Право на использование "АПКШ "Континент". Версия 3.9" на платформе IPC-R3000. Базовая лицензия. Детектор Атак.</t>
  </si>
  <si>
    <r>
      <t xml:space="preserve">Право на использование "АПКШ "Континент". Версия 3.9". Детектор Атак (ДА). 
Включает право на подключение 1 устройства "АПКШ "Континент". Версия 3.9" к ЦУС.
Сертификация: ФСТЭК (МЭ А3, СОВ3, УД3).
ТП уровня Базовый, срок 1 год + Техническая гарантия, срок 1 год.
Лицензия на обновление базы решающих правил (сигнатур) ДА, срок действия 1 год.
</t>
    </r>
    <r>
      <rPr>
        <b/>
        <sz val="8"/>
        <rFont val="Arial"/>
        <family val="2"/>
        <charset val="204"/>
      </rPr>
      <t>Не облагается НДС.</t>
    </r>
  </si>
  <si>
    <t>К3-R3000-HW-КС-SUP-ST</t>
  </si>
  <si>
    <t>Ключ активации сервиса прямой технической поддержки уровня "Стандартный" для АПКШ "Континент", К3-R3000-HW-КС-SP1Y, K3-R3000-CM-KC-SP1Y.</t>
  </si>
  <si>
    <r>
      <t xml:space="preserve">ТП уровня Стандартный, срок 1 год + Техническая гарантия, срок 1 год. 
</t>
    </r>
    <r>
      <rPr>
        <b/>
        <i/>
        <sz val="8"/>
        <color rgb="FFC00000"/>
        <rFont val="Arial"/>
        <family val="2"/>
        <charset val="204"/>
      </rPr>
      <t>В цену включен НДС 20%.</t>
    </r>
  </si>
  <si>
    <t>К3-R3000-HW-КС-SUP-EXT</t>
  </si>
  <si>
    <t>Ключ активации сервиса прямой технической поддержки уровня "Расширенный" для АПКШ "Континент", К3-R3000-HW-КС-SP1Y, K3-R3000-CM-KC-SP1Y.</t>
  </si>
  <si>
    <r>
      <t xml:space="preserve">ТП уровня Расширенный, срок 1 год + Техническая гарантия, срок 1 год. 
</t>
    </r>
    <r>
      <rPr>
        <b/>
        <i/>
        <sz val="8"/>
        <color rgb="FFC00000"/>
        <rFont val="Arial"/>
        <family val="2"/>
        <charset val="204"/>
      </rPr>
      <t>В цену включен НДС 20%.</t>
    </r>
  </si>
  <si>
    <t>К3-R3000-DA-SUP-ST</t>
  </si>
  <si>
    <t>Ключ активации сервиса прямой технической поддержки уровня "Стандартный" для АПКШ "Континент", К3-R3000-DA-lic.</t>
  </si>
  <si>
    <r>
      <t xml:space="preserve">ТП уровня Стандартный, срок 1 год + Техническая гарантия, срок 1 год + Лицензия на обновление базы решающих правил (сигнатур) ДА. Срок действия 1 год. 
</t>
    </r>
    <r>
      <rPr>
        <b/>
        <i/>
        <sz val="8"/>
        <color rgb="FFC00000"/>
        <rFont val="Arial"/>
        <family val="2"/>
        <charset val="204"/>
      </rPr>
      <t>В цену включен НДС 20%.</t>
    </r>
  </si>
  <si>
    <t>К3-R3000-DA-SUP-EXT</t>
  </si>
  <si>
    <t>Ключ активации сервиса прямой технической поддержки уровня "Расширенный" для АПКШ "Континент", К3-R3000-DA-lic.</t>
  </si>
  <si>
    <r>
      <t xml:space="preserve">ТП уровня Расширенный, срок 1 год + Техническая гарантия, срок 1 год + Лицензия на обновление базы решающих правил (сигнатур) ДА. Срок действия 1 год. 
</t>
    </r>
    <r>
      <rPr>
        <b/>
        <i/>
        <sz val="8"/>
        <color rgb="FFC00000"/>
        <rFont val="Arial"/>
        <family val="2"/>
        <charset val="204"/>
      </rPr>
      <t>В цену включен НДС 20%.</t>
    </r>
  </si>
  <si>
    <t>Аппаратно-программный комплекс шифрования "Континент". Версия 3.9. Аппаратная платформа IPC-3000F</t>
  </si>
  <si>
    <t>К3-3000F-HW-КС-SP1Y</t>
  </si>
  <si>
    <t>АПКШ "Континент". Версия 3.9. Аппаратная платформа IPC-3000F.</t>
  </si>
  <si>
    <r>
      <t xml:space="preserve">Платформа IPC-3000F в корпусе высотой 1U.
Сетевые интерфейсы: 1 х 1000BASE-T RJ45, 8 х 1G SFP, 4 х 10GB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</si>
  <si>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K3-3000F-CM-KC-SP1Y</t>
  </si>
  <si>
    <t>АПКШ "Континент". Версия 3.9. Аппаратная платформа IPC-3000F. ЦУС.</t>
  </si>
  <si>
    <r>
      <t xml:space="preserve">Платформа IPC-3000F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1 х 1000BASE-T RJ45, 8 х 1G SFP, 4 х 10GB SFP+.
Платформа продается только в комплекте с одной из базовых лицензий ЦУС.
ТП уровня Базовый, срок 1 год + Техническая гарантия, срок 1 год.
</t>
    </r>
    <r>
      <rPr>
        <b/>
        <sz val="8"/>
        <rFont val="Arial"/>
        <family val="2"/>
        <charset val="204"/>
      </rPr>
      <t>В цену включен НДС 20%.</t>
    </r>
  </si>
  <si>
    <t>К3-3000F-CM-КС3-lic</t>
  </si>
  <si>
    <t>Право на использование "АПКШ "Континент". Версия 3.9" на платформе IPC-3000F. Базовая лицензия. ЦУС. КС3.</t>
  </si>
  <si>
    <t>К3-3000F-CM-ACS-KC3-lic</t>
  </si>
  <si>
    <t>Право на использование "АПКШ "Континент". Версия 3.9" на платформе IPC-3000F. Базовая лицензия. ЦУС - Сервер Доступа. КС3.</t>
  </si>
  <si>
    <t>К3-3000F-base-KC3-lic</t>
  </si>
  <si>
    <t>Право на использование "АПКШ "Континент". Версия 3.9" на платформе IPC-3000F. Базовая лицензия. Криптошлюз. КС3.</t>
  </si>
  <si>
    <t>К3-3000F-ACS-KC3-lic</t>
  </si>
  <si>
    <t>Право на использование "АПКШ "Континент". Версия 3.9" на платформе IPC-3000F. Базовая лицензия. Криптошлюз - Сервер Доступа. КС3.</t>
  </si>
  <si>
    <t>К3-3000F-CC-KC3-lic</t>
  </si>
  <si>
    <t>Право на использование "АПКШ "Континент". Версия 3.9" на платформе IPC-3000F. Базовая лицензия. L2VPN Криптокоммутатор. КС3.</t>
  </si>
  <si>
    <t>К3-3000F-DA-lic</t>
  </si>
  <si>
    <t>Право на использование "АПКШ "Континент". Версия 3.9" на платформе IPC-3000F. Базовая лицензия. Детектор Атак.</t>
  </si>
  <si>
    <t>К3-3000F-HW-КС-SUP-ST</t>
  </si>
  <si>
    <t>Ключ активации сервиса прямой технической поддержки уровня "Стандартный" для АПКШ "Континент", К3-3000F-HW-КС-SP1Y, K3-3000F-CM-KC-SP1Y.</t>
  </si>
  <si>
    <t>К3-3000F-HW-КС-SUP-EXT</t>
  </si>
  <si>
    <t>Ключ активации сервиса прямой технической поддержки уровня "Расширенный" для АПКШ "Континент", К3-3000F-HW-КС-SP1Y, K3-3000F-CM-KC-SP1Y.</t>
  </si>
  <si>
    <t>К3-3000F-DA-SUP-ST</t>
  </si>
  <si>
    <t>Ключ активации сервиса прямой технической поддержки уровня "Стандартный" для АПКШ "Континент", К3-3000F-DA-lic.</t>
  </si>
  <si>
    <t>К3-3000F-DA-SUP-EXT</t>
  </si>
  <si>
    <t>Ключ активации сервиса прямой технической поддержки уровня "Расширенный" для АПКШ "Континент", К3-3000F-DA-lic.</t>
  </si>
  <si>
    <t>Аппаратно-программный комплекс шифрования "Континент". Версия 3.9. Аппаратная платформа IPC-3000NF2</t>
  </si>
  <si>
    <t>К3-3000NF2-HW-КС-SP1Y</t>
  </si>
  <si>
    <t>АПКШ "Континент". Версия 3.9. Аппаратная платформа IPC-3000NF2.</t>
  </si>
  <si>
    <r>
      <t xml:space="preserve">Платформа IPC-3000NF2 в корпусе высотой 1U.
Сетевые интерфейсы: 9 x 1000BASE-T RJ45, 8 x 10G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</si>
  <si>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К3-3000NF2-base-KC3-lic</t>
  </si>
  <si>
    <t>Право на использование "АПКШ "Континент". Версия 3.9" на платформе IPC-3000NF2. Базовая лицензия. Криптошлюз. КС3.</t>
  </si>
  <si>
    <t>К3-3000NF2-CC-KC3-lic</t>
  </si>
  <si>
    <t>Право на использование "АПКШ "Континент". Версия 3.9" на платформе IPC-3000NF2. Базовая лицензия. L2VPN Криптокоммутатор. КС3.</t>
  </si>
  <si>
    <t>К3-3000NF2-HW-КС-SUP-ST</t>
  </si>
  <si>
    <t>Ключ активации сервиса прямой технической поддержки уровня "Стандартный" для АПКШ "Континент", К3-3000NF2-HW-КС-SP1Y.</t>
  </si>
  <si>
    <t>К3-3000NF2-HW-КС-SUP-EXT</t>
  </si>
  <si>
    <t>Ключ активации сервиса прямой технической поддержки уровня "Расширенный" для АПКШ "Континент", К3-3000NF2-HW-КС-SP1Y.</t>
  </si>
  <si>
    <t>Аппаратно-программный комплекс шифрования "Континент". Версия 3.9. Аппаратная платформа IPC-3000FC-40G</t>
  </si>
  <si>
    <t>К3-3000FC-40G-HW-КС-SP1Y</t>
  </si>
  <si>
    <t>АПКШ "Континент". Версия 3.9. Аппаратная платформа IPC-3000FC-40G.</t>
  </si>
  <si>
    <r>
      <t xml:space="preserve">Платформа IPC-3000FC-40G исполнение с криптоускорителем в корпусе высотой 1U.
Сетевые интерфейсы: 1 x 1000BASE-T RJ45, 8 x 1G SFP, 4 x 10G SFP+, 2 x QSFP.
Кабель SC-QSFP+CabP-AWG26-2 2шт.
Платформа продается только в комплекте с базовой лицензией (К3-3000FC-40G-CC-KC3-lic).
ТП уровня Базовый, срок 1 год + Техническая гарантия, срок 1 год.
</t>
    </r>
    <r>
      <rPr>
        <b/>
        <sz val="8"/>
        <rFont val="Arial"/>
        <family val="2"/>
        <charset val="204"/>
      </rPr>
      <t>В цену включен НДС 20%.</t>
    </r>
  </si>
  <si>
    <t>К3-3000FC-40G-CC-KC3-lic</t>
  </si>
  <si>
    <t>Право на использование "АПКШ "Континент". Версия 3.9" на платформе IPC-3000FC-40G. Базовая лицензия. L2VPN Криптокоммутатор. КС3.</t>
  </si>
  <si>
    <t>К3-3000FC-40G-HW-КС-SUP-ST</t>
  </si>
  <si>
    <t>Ключ активации сервиса прямой технической поддержки уровня "Стандартный" для АПКШ "Континент", К3-3000FC-40G-HW-КС-SP1Y.</t>
  </si>
  <si>
    <t>К3-3000FC-40G-HW-КС-SUP-EXT</t>
  </si>
  <si>
    <t>Ключ активации сервиса прямой технической поддержки уровня "Расширенный" для АПКШ "Континент", К3-3000FC-40G-HW-КС-SP1Y.</t>
  </si>
  <si>
    <t>Аппаратно-программный комплекс шифрования "Континент". Версия 3.9. Аппаратная платформа IPC-R1000NF2</t>
  </si>
  <si>
    <t>K3-R1000NF2-HW-КС-SP1Y</t>
  </si>
  <si>
    <t>АПКШ "Континент". Версия 3.9. Аппаратная платформа IPC-R1000NF2.</t>
  </si>
  <si>
    <t>Платформа IPC-R1000NF2 в корпусе высотой 1U.
Сетевые интерфейсы: 8 x 1000BASE-T RJ45, 8 x 1G SFP, 4 x 10G SFP+. 
Платформа продается только в комплекте с одной из базовых лицензий.
ТП уровня Базовый, срок 1 год + Техническая гарантия, срок 1 год.
В цену включен НДС 20%.</t>
  </si>
  <si>
    <t>K3-R1000NF2-CM-KC-SP1Y</t>
  </si>
  <si>
    <t>АПКШ "Континент". Версия 3.9. Аппаратная платформа IPC-R1000NF2. ЦУС.</t>
  </si>
  <si>
    <t>Платформа IPC-R1000NF2 в корпусе высотой 1U.
Исполнение для использования функционала Центра Управления Сетью (ЦУС).
Сетевые интерфейсы: 8 x 1000BASE-T RJ45, 8 x 1G SFP, 4 x 10G SFP+. 
Платформа продается только в комплекте с одной из базовых лицензий ЦУС.
ТП уровня Базовый, срок 1 год + Техническая гарантия, срок 1 год.
В цену включен НДС 20%.</t>
  </si>
  <si>
    <t>K3-R1000NF2-CM-КС3-lic</t>
  </si>
  <si>
    <t>Право на использование "АПКШ "Континент". Версия 3.9" на платформе IPC-R1000NF2. Базовая лицензия. ЦУС. КС3.</t>
  </si>
  <si>
    <t>K3-R1000NF2-CM-ACS-KC3-lic</t>
  </si>
  <si>
    <t>Право на использование "АПКШ "Континент". Версия 3.9" на платформе IPC-R1000NF2. Базовая лицензия. ЦУС - Сервер Доступа. КС3.</t>
  </si>
  <si>
    <t>K3-R1000NF2-base-KC3-lic</t>
  </si>
  <si>
    <t>Право на использование "АПКШ "Континент". Версия 3.9" на платформе IPC-R1000NF2. Базовая лицензия. Криптошлюз. КС3.</t>
  </si>
  <si>
    <t>K3-R1000NF2-ACS-KC3-lic</t>
  </si>
  <si>
    <t>Право на использование "АПКШ "Континент". Версия 3.9" на платформе IPC-R1000NF2. Базовая лицензия. Криптошлюз - Сервер Доступа. КС3.</t>
  </si>
  <si>
    <t>K3-R1000NF2-CC-KC3-lic</t>
  </si>
  <si>
    <t>Право на использование "АПКШ "Континент". Версия 3.9" на платформе IPC-R1000NF2. Базовая лицензия. L2VPN Криптокоммутатор. КС3.</t>
  </si>
  <si>
    <t>K3-R1000NF2-HW-КС-SUP-ST</t>
  </si>
  <si>
    <t>Ключ активации сервиса прямой технической поддержки уровня "Стандартный" для АПКШ "Континент", K3-R1000NF2-HW-КС-SP1Y, K3-R1000NF2-CM-KC-SP1Y.</t>
  </si>
  <si>
    <t>K3-R1000NF2-HW-КС-SUP-EXT</t>
  </si>
  <si>
    <t>Ключ активации сервиса прямой технической поддержки уровня "Расширенный" для АПКШ "Континент", K3-R1000NF2-HW-KC-SP1Y, K3-R1000NF2-CM-KC-SP1Y.</t>
  </si>
  <si>
    <t>Аппаратно-программный комплекс шифрования "Континент". Версия 3.9. Аппаратная платформа IPC-R1000</t>
  </si>
  <si>
    <t>K3-R1000-HW-КС-SP1Y</t>
  </si>
  <si>
    <t>АПКШ "Континент". Версия 3.9. Аппаратная платформа IPC-R1000.</t>
  </si>
  <si>
    <r>
      <t xml:space="preserve">Платформа IPC-R1000 в корпусе высотой 1U.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</si>
  <si>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K3-R1000-CM-KC-SP1Y</t>
  </si>
  <si>
    <t>АПКШ "Континент". Версия 3.9. Аппаратная платформа IPC-R1000. ЦУС.</t>
  </si>
  <si>
    <r>
      <t xml:space="preserve">Платформа IPC-R1000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ТП уровня Базовый, срок 1 год + Техническая гарантия, срок 1 год.
</t>
    </r>
    <r>
      <rPr>
        <b/>
        <sz val="8"/>
        <rFont val="Arial"/>
        <family val="2"/>
        <charset val="204"/>
      </rPr>
      <t>В цену включен НДС 20%.</t>
    </r>
  </si>
  <si>
    <t>K3-R1000-CM-КС3-lic</t>
  </si>
  <si>
    <t>Право на использование "АПКШ "Континент". Версия 3.9" на платформе IPC-R1000. Базовая лицензия. ЦУС. КС3.</t>
  </si>
  <si>
    <t>K3-R1000-CM-ACS-KC3-lic</t>
  </si>
  <si>
    <t>Право на использование "АПКШ "Континент". Версия 3.9" на платформе IPC-R1000. Базовая лицензия. ЦУС - Сервер Доступа. КС3.</t>
  </si>
  <si>
    <t>K3-R1000-base-KC3-lic</t>
  </si>
  <si>
    <t>Право на использование "АПКШ "Континент". Версия 3.9" на платформе IPC-R1000. Базовая лицензия. Криптошлюз. КС3.</t>
  </si>
  <si>
    <t>K3-R1000-ACS-KC3-lic</t>
  </si>
  <si>
    <t>Право на использование "АПКШ "Континент". Версия 3.9" на платформе IPC-R1000. Базовая лицензия. Криптошлюз - Сервер Доступа. КС3.</t>
  </si>
  <si>
    <t>K3-R1000-CC-KC3-lic</t>
  </si>
  <si>
    <t>Право на использование "АПКШ "Континент". Версия 3.9" на платформе IPC-R1000. Базовая лицензия. L2VPN Криптокоммутатор. КС3.</t>
  </si>
  <si>
    <t>K3-R1000-DA-lic</t>
  </si>
  <si>
    <t>Право на использование "АПКШ "Континент". Версия 3.9" на платформе IPC-R1000. Базовая лицензия. Детектор Атак.</t>
  </si>
  <si>
    <t>K3-R1000-HW-КС-SUP-ST</t>
  </si>
  <si>
    <t>Ключ активации сервиса прямой технической поддержки уровня "Стандартный" для АПКШ "Континент", K3-R1000-HW-КС-SP1Y, K3-R1000-CM-KC-SP1Y.</t>
  </si>
  <si>
    <t>K3-R1000-HW-КС-SUP-EXT</t>
  </si>
  <si>
    <t>Ключ активации сервиса прямой технической поддержки уровня "Расширенный" для АПКШ "Континент", K3-R1000-HW-KC-SP1Y, K3-R1000-CM-KC-SP1Y.</t>
  </si>
  <si>
    <t>K3-R1000-DA-SUP-ST</t>
  </si>
  <si>
    <t>Ключ активации сервиса прямой технической поддержки уровня "Стандартный" для АПКШ "Континент", K3-R1000-DA-lic.</t>
  </si>
  <si>
    <t>K3-R1000-DA-SUP-EXT</t>
  </si>
  <si>
    <t>Ключ активации сервиса прямой технической поддержки уровня "Расширенный" для АПКШ "Континент", K3-R1000-DA-lic.</t>
  </si>
  <si>
    <t>Аппаратно-программный комплекс шифрования "Континент". Версия 3.9. Аппаратная платформа IPC-R800</t>
  </si>
  <si>
    <t>К3-R800-HW-КС-SP1Y</t>
  </si>
  <si>
    <t>АПКШ "Континент". Версия 3.9. Аппаратная платформа IPC-R800.</t>
  </si>
  <si>
    <r>
      <t xml:space="preserve">Платформа IPC-R800 в корпусе высотой 1U.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</si>
  <si>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K3-R800-CM-KC-SP1Y</t>
  </si>
  <si>
    <t>АПКШ "Континент". Версия 3.9. Аппаратная платформа IPC-R800. ЦУС.</t>
  </si>
  <si>
    <r>
      <t xml:space="preserve">Платформа IPC-R800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</si>
  <si>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К3-R800-CM-КС3-lic</t>
  </si>
  <si>
    <t>Право на использование "АПКШ "Континент". Версия 3.9" на платформе IPC-R800. Базовая лицензия. ЦУС. КС3.</t>
  </si>
  <si>
    <t>К3-R800-CM-ACS-KC3-lic</t>
  </si>
  <si>
    <t>Право на использование "АПКШ "Континент". Версия 3.9" на платформе IPC-R800. Базовая лицензия. ЦУС - Сервер Доступа. КС3.</t>
  </si>
  <si>
    <t>К3-R800-base-KC3-lic</t>
  </si>
  <si>
    <t>Право на использование "АПКШ "Континент". Версия 3.9" на платформе IPC-R800. Базовая лицензия. Криптошлюз. КС3.</t>
  </si>
  <si>
    <t>К3-R800-ACS-KC3-lic</t>
  </si>
  <si>
    <t>Право на использование "АПКШ "Континент". Версия 3.9" на платформе IPC-R800. Базовая лицензия. Криптошлюз - Сервер Доступа. КС3.</t>
  </si>
  <si>
    <t>К3-R800-CC-KC3-lic</t>
  </si>
  <si>
    <t>Право на использование "АПКШ "Континент". Версия 3.9" на платформе IPC-R800. Базовая лицензия. L2VPN Криптокоммутатор. КС3.</t>
  </si>
  <si>
    <t>К3-R800-DA-lic</t>
  </si>
  <si>
    <t>Право на использование "АПКШ "Континент". Версия 3.9" на платформе IPC-R800. Базовая лицензия. Детектор Атак.</t>
  </si>
  <si>
    <t>К3-R800-HW-КС-SUP-ST</t>
  </si>
  <si>
    <t>Ключ активации сервиса прямой технической поддержки уровня "Стандартный" для АПКШ "Континент", К3-R800-HW-SP1Y, K3-R800-CM-KC-SP1Y.</t>
  </si>
  <si>
    <t>К3-R800-HW-КС-SUP-EXT</t>
  </si>
  <si>
    <t>Ключ активации сервиса прямой технической поддержки уровня "Расширенный" для АПКШ "Континент", К3-R800-HW-SP1Y, K3-R800-CM-KC-SP1Y.</t>
  </si>
  <si>
    <t>К3-R800-DA-SUP-ST</t>
  </si>
  <si>
    <t>Ключ активации сервиса прямой технической поддержки уровня "Стандартный" для АПКШ "Континент", К3-R800-DA-lic.</t>
  </si>
  <si>
    <t>К3-R800-DA-SUP-EXT</t>
  </si>
  <si>
    <t>Ключ активации сервиса прямой технической поддержки уровня "Расширенный" для АПКШ "Континент", К3-R800-DA-lic.</t>
  </si>
  <si>
    <t>Аппаратно-программный комплекс шифрования "Континент". Версия 3.9. Аппаратная платформа IPC-R550</t>
  </si>
  <si>
    <t>К3-R550-HW-КС-SP1Y</t>
  </si>
  <si>
    <t>АПКШ "Континент". Версия 3.9. Аппаратная платформа IPC-R550.</t>
  </si>
  <si>
    <r>
      <t xml:space="preserve">Платформа IPC-R550 в корпусе Mini-ITX, с комплектом для монтажа в серверную стойку.
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</si>
  <si>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K3-R550-CM-KC-SP1Y</t>
  </si>
  <si>
    <t>АПКШ "Континент". Версия 3.9. Аппаратная платформа IPC-R550. ЦУС.</t>
  </si>
  <si>
    <r>
      <t xml:space="preserve">Платформа IPC-R550 в корпусе Mini-ITX, с комплектом для монтажа в серверную стойку.
</t>
    </r>
    <r>
      <rPr>
        <b/>
        <sz val="8"/>
        <rFont val="Arial"/>
        <family val="2"/>
        <charset val="204"/>
      </rPr>
      <t>Исполнение для использования функционала Центра Управления Сетью (ЦУС) и Сервера Доступа (СД).</t>
    </r>
    <r>
      <rPr>
        <sz val="8"/>
        <rFont val="Arial"/>
        <family val="2"/>
        <charset val="204"/>
      </rPr>
      <t xml:space="preserve">
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</si>
  <si>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К3-R550-CM-КС3-lic</t>
  </si>
  <si>
    <t>Право на использование "АПКШ "Континент". Версия 3.9" на платформе IPC-R550. Базовая лицензия. ЦУС. КС3.</t>
  </si>
  <si>
    <t>К3-R550-CM-ACS-KC3-lic</t>
  </si>
  <si>
    <t>Право на использование "АПКШ "Континент". Версия 3.9" на платформе IPC-R550. Базовая лицензия. ЦУС - Сервер Доступа. КС3.</t>
  </si>
  <si>
    <t>К3-R550-base-KC3-lic</t>
  </si>
  <si>
    <t>Право на использование "АПКШ "Континент". Версия 3.9" на платформе IPC-R550. Базовая лицензия. Криптошлюз. КС3.</t>
  </si>
  <si>
    <t>К3-R550-ACS-KC3-lic</t>
  </si>
  <si>
    <t>Право на использование "АПКШ "Континент". Версия 3.9" на платформе IPC-R550. Базовая лицензия. Криптошлюз - Сервер Доступа. КС3.</t>
  </si>
  <si>
    <r>
      <t xml:space="preserve">Право на использование "АПКШ "Континент". Версия 3.9". Криптошлюз - Сервер Доступа (КШ+СД).
</t>
    </r>
    <r>
      <rPr>
        <b/>
        <sz val="8"/>
        <rFont val="Arial"/>
        <family val="2"/>
        <charset val="204"/>
      </rPr>
      <t>Лицензия предусмотрена для использования на платформе ЦУС.</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</si>
  <si>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К3-R550-CC-KC3-lic</t>
  </si>
  <si>
    <t>Право на использование "АПКШ "Континент". Версия 3.9" на платформе IPC-R550. Базовая лицензия. L2VPN Криптокоммутатор. КС3.</t>
  </si>
  <si>
    <t>К3-R550-DA-lic</t>
  </si>
  <si>
    <t>Право на использование "АПКШ "Континент". Версия 3.9" на платформе IPC-R550. Базовая лицензия. Детектор Атак.</t>
  </si>
  <si>
    <t>К3-R550-HW-КС-SUP-ST</t>
  </si>
  <si>
    <t>Ключ активации сервиса прямой технической поддержки уровня "Стандартный" для АПКШ "Континент", К3-R550-HW-SP1Y, K3-R550-CM-KC-SP1Y.</t>
  </si>
  <si>
    <t>К3-R550-HW-КС-SUP-EXT</t>
  </si>
  <si>
    <t>Ключ активации сервиса прямой технической поддержки уровня "Расширенный" для АПКШ "Континент", К3-R550-HW-SP1Y, K3-R550-CM-KC-SP1Y.</t>
  </si>
  <si>
    <t>К3-R550-DA-SUP-ST</t>
  </si>
  <si>
    <t>Ключ активации сервиса прямой технической поддержки уровня "Стандартный" для АПКШ "Континент", К3-R550-DA-lic.</t>
  </si>
  <si>
    <t>К3-R550-DA-SUP-EXT</t>
  </si>
  <si>
    <t>Ключ активации сервиса прямой технической поддержки уровня "Расширенный" для АПКШ "Континент", К3-R550-DA-lic.</t>
  </si>
  <si>
    <t>Аппаратно-программный комплекс шифрования "Континент". Версия 3.9. Аппаратная платформа IPC-R300</t>
  </si>
  <si>
    <t>K3-R300-HW-КС-SP1Y</t>
  </si>
  <si>
    <t>АПКШ "Континент". Версия 3.9. Аппаратная платформа IPC-R300.</t>
  </si>
  <si>
    <r>
      <t xml:space="preserve">Платформа IPC-R300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</si>
  <si>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K3-R300-CM-KC-SP1Y</t>
  </si>
  <si>
    <t>АПКШ "Континент". Версия 3.9. Аппаратная платформа IPC-R300. ЦУС.</t>
  </si>
  <si>
    <r>
      <t xml:space="preserve">Платформа IPC-R300 в корпусе Mini-ITX, с комплектом для монтажа в серверную стойку.
</t>
    </r>
    <r>
      <rPr>
        <b/>
        <sz val="8"/>
        <rFont val="Arial"/>
        <family val="2"/>
        <charset val="204"/>
      </rPr>
      <t>Исполнение для использования функционала Центра Управления Сетью (ЦУС) и Сервера Доступа (СД).</t>
    </r>
    <r>
      <rPr>
        <sz val="8"/>
        <rFont val="Arial"/>
        <family val="2"/>
        <charset val="204"/>
      </rPr>
      <t xml:space="preserve">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</si>
  <si>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K3-R300-CM-КС3-lic</t>
  </si>
  <si>
    <t>Право на использование "АПКШ "Континент". Версия 3.9" на платформе IPC-R300. Базовая лицензия. ЦУС. КС3.</t>
  </si>
  <si>
    <t>K3-R300-CM-ACS-KC3-lic</t>
  </si>
  <si>
    <t>Право на использование "АПКШ "Континент". Версия 3.9" на платформе IPC-R300. Базовая лицензия. ЦУС - Сервер Доступа. КС3.</t>
  </si>
  <si>
    <t>K3-R300-base-KC3-lic</t>
  </si>
  <si>
    <t>Право на использование "АПКШ "Континент". Версия 3.9" на платформе IPC-R300. Базовая лицензия. Криптошлюз. КС3.</t>
  </si>
  <si>
    <t>K3-R300-ACS-KC3-lic</t>
  </si>
  <si>
    <t>Право на использование "АПКШ "Континент". Версия 3.9" на платформе IPC-R300. Базовая лицензия. Криптошлюз - Сервер Доступа. КС3.</t>
  </si>
  <si>
    <t>K3-R300-CC-KC3-lic</t>
  </si>
  <si>
    <t>Право на использование "АПКШ "Континент". Версия 3.9" на платформе IPC-R300. Базовая лицензия. L2VPN Криптокоммутатор. КС3.</t>
  </si>
  <si>
    <t>K3-R300-DA-lic</t>
  </si>
  <si>
    <t>Право на использование "АПКШ "Континент". Версия 3.9" на платформе IPC-R300. Базовая лицензия. Детектор Атак.</t>
  </si>
  <si>
    <t>K3-R300-HW-КС-SUP-ST</t>
  </si>
  <si>
    <t>Ключ активации сервиса прямой технической поддержки уровня "Стандартный" для АПКШ "Континент", K3-R300-HW-KC-SP1Y, K3-R300-CM-KC-SP1Y.</t>
  </si>
  <si>
    <t>K3-R300-HW-КС-SUP-EXT</t>
  </si>
  <si>
    <t>Ключ активации сервиса прямой технической поддержки уровня "Расширенный" для АПКШ "Континент", K3-R300-HW-KC-SP1Y, K3-R300-CM-KC-SP1Y.</t>
  </si>
  <si>
    <t>K3-R300-DA-SUP-ST</t>
  </si>
  <si>
    <t>Ключ активации сервиса прямой технической поддержки уровня "Стандартный" для АПКШ "Континент", K3-R300-DA-lic.</t>
  </si>
  <si>
    <t>K3-R300-DA-SUP-EXT</t>
  </si>
  <si>
    <t>Ключ активации сервиса прямой технической поддержки уровня "Расширенный" для АПКШ "Континент", K3-R300-DA-lic.</t>
  </si>
  <si>
    <t>Аппаратно-программный комплекс шифрования "Континент". Версия 3.9. Аппаратная платформа IPC-R50</t>
  </si>
  <si>
    <t>K3-R50-HW-КС-SP1Y</t>
  </si>
  <si>
    <t>АПКШ "Континент". Версия 3.9. Аппаратная платформа IPC-R50.</t>
  </si>
  <si>
    <r>
      <t xml:space="preserve">Платформа IPC-R50 в корпусе Mini-ITX, с комплектом для монтажа в серверную стойку.
Сетевые интерфейсы: 4 x 1000BASE-T RJ45, 1 x 1G 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</si>
  <si>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K3-R50-CM-KC-SP1Y</t>
  </si>
  <si>
    <t>АПКШ "Континент". Версия 3.9. Аппаратная платформа IPC-R50. ЦУС.</t>
  </si>
  <si>
    <r>
      <t xml:space="preserve">Платформа IPC-R50 в корпусе Mini-ITX, с комплектом для монтажа в серверную стойку.
</t>
    </r>
    <r>
      <rPr>
        <b/>
        <sz val="8"/>
        <rFont val="Arial"/>
        <family val="2"/>
        <charset val="204"/>
      </rPr>
      <t>Исполнение для использования функционала Центра Управления Сетью (ЦУС) и Сервера Доступа (СД).</t>
    </r>
    <r>
      <rPr>
        <sz val="8"/>
        <rFont val="Arial"/>
        <family val="2"/>
        <charset val="204"/>
      </rPr>
      <t xml:space="preserve">
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</si>
  <si>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K3-R50-CM-КС3-lic</t>
  </si>
  <si>
    <t>Право на использование "АПКШ "Континент". Версия 3.9" на платформе IPC-R50. Базовая лицензия. ЦУС. КС3.</t>
  </si>
  <si>
    <t>K3-R50-CM-ACS-KC3-lic</t>
  </si>
  <si>
    <t>Право на использование "АПКШ "Континент". Версия 3.9" на платформе IPC-R50. Базовая лицензия. ЦУС - Сервер Доступа. КС3.</t>
  </si>
  <si>
    <t>K3-R50-base-KC3-lic</t>
  </si>
  <si>
    <t>Право на использование "АПКШ "Континент". Версия 3.9" на платформе IPC-R50. Базовая лицензия. Криптошлюз. КС3.</t>
  </si>
  <si>
    <t>K3-R50-ACS-KC3-lic</t>
  </si>
  <si>
    <t>Право на использование "АПКШ "Континент". Версия 3.9" на платформе IPC-R50. Базовая лицензия. Криптошлюз - Сервер Доступа. КС3.</t>
  </si>
  <si>
    <t>K3-R50-CC-KC3-lic</t>
  </si>
  <si>
    <t>Право на использование "АПКШ "Континент". Версия 3.9" на платформе IPC-R50. Базовая лицензия. L2VPN Криптокоммутатор. КС3.</t>
  </si>
  <si>
    <t>K3-R50-DA-lic</t>
  </si>
  <si>
    <t>Право на использование "АПКШ "Континент". Версия 3.9" на платформе IPC-R50. Базовая лицензия. Детектор Атак.</t>
  </si>
  <si>
    <t>K3-R50-HW-КС-SUP-ST</t>
  </si>
  <si>
    <t>Ключ активации сервиса прямой технической поддержки уровня "Стандартный" для АПКШ "Континент", K3-R50-HW-KC-SP1Y, K3-R50-CM-KC-SP1Y.</t>
  </si>
  <si>
    <t>K3-R50-HW-КС-SUP-EXT</t>
  </si>
  <si>
    <t>Ключ активации сервиса прямой технической поддержки уровня "Расширенный" для АПКШ "Континент", K3-R50-HW-KC-SP1Y, K3-R50-CM-KC-SP1Y.</t>
  </si>
  <si>
    <t>K3-R50-DA-SUP-ST</t>
  </si>
  <si>
    <t>Ключ активации сервиса прямой технической поддержки уровня "Стандартный" для АПКШ "Континент", K3-R50-DA-lic.</t>
  </si>
  <si>
    <t>K3-R50-DA-SUP-EXT</t>
  </si>
  <si>
    <t>Ключ активации сервиса прямой технической поддержки уровня "Расширенный" для АПКШ "Континент", K3-R50-DA-lic.</t>
  </si>
  <si>
    <t>Аппаратно-программный комплекс шифрования "Континент". Версия 3.9. Аппаратная платформа IPC-50</t>
  </si>
  <si>
    <t>K3-50-HW-КС-SP1Y</t>
  </si>
  <si>
    <t>АПКШ "Континент". Версия 3.9. Аппаратная платформа IPC-50.</t>
  </si>
  <si>
    <r>
      <t xml:space="preserve">Платформа IPC-50 в корпусе Mini-ITX.
Сетевые интерфейсы: 4 x 1000BASE-T RJ45, 1 x 1G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</si>
  <si>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K3-50-CM-KC-SP1Y</t>
  </si>
  <si>
    <t>АПКШ "Континент". Версия 3.9. Аппаратная платформа IPC-50. ЦУС.</t>
  </si>
  <si>
    <r>
      <t xml:space="preserve">Платформа IPC-50 в корпусе Mini-ITX.
</t>
    </r>
    <r>
      <rPr>
        <b/>
        <sz val="8"/>
        <rFont val="Arial"/>
        <family val="2"/>
        <charset val="204"/>
      </rPr>
      <t xml:space="preserve">Исполнение для использования функционала Центра Управления Сетью (ЦУС) и Сервера Доступа (СД).
</t>
    </r>
    <r>
      <rPr>
        <sz val="8"/>
        <rFont val="Arial"/>
        <family val="2"/>
        <charset val="204"/>
      </rPr>
      <t xml:space="preserve">Сетевые интерфейсы: 4 x 1000BASE-T RJ45, 1 x 1G SFP.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</si>
  <si>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K3-50-CM-КС3-lic</t>
  </si>
  <si>
    <t>Право на использование "АПКШ "Континент". Версия 3.9" на платформе IPC-50. Базовая лицензия. ЦУС. КС3.</t>
  </si>
  <si>
    <t>K3-50-base-KC3-lic</t>
  </si>
  <si>
    <t>Право на использование "АПКШ "Континент". Версия 3.9" на платформе IPC-50. Базовая лицензия. Криптошлюз. КС3.</t>
  </si>
  <si>
    <t>K3-50-ACS-KC3-lic</t>
  </si>
  <si>
    <t>Право на использование "АПКШ "Континент". Версия 3.9" на платформе IPC-50. Базовая лицензия. Криптошлюз - Сервер Доступа. КС3.</t>
  </si>
  <si>
    <t>K3-50-CC-KC3-lic</t>
  </si>
  <si>
    <t>Право на использование "АПКШ "Континент". Версия 3.9" на платформе IPC-50. Базовая лицензия. L2VPN Криптокоммутатор. КС3.</t>
  </si>
  <si>
    <t>K3-50-HW-КС-SUP-ST</t>
  </si>
  <si>
    <t>Ключ активации сервиса прямой технической поддержки уровня "Стандартный" для АПКШ "Континент", K3-50-HW-KC-SP1Y, K3-50-CM-KC-SP1Y.</t>
  </si>
  <si>
    <t>K3-50-HW-КС-SUP-EXT</t>
  </si>
  <si>
    <t>Ключ активации сервиса прямой технической поддержки уровня "Расширенный" для АПКШ "Континент", K3-50-HW-KC-SP1Y, K3-50-CM-KC-SP1Y.</t>
  </si>
  <si>
    <t>Аппаратно-программный комплекс шифрования "Континент". Версия 3.9. Аппаратная платформа IPC-R10</t>
  </si>
  <si>
    <t>K3-R10-HW-КС-SP1Y</t>
  </si>
  <si>
    <t>АПКШ "Континент". Версия 3.9. Аппаратная платформа IPC-R10.</t>
  </si>
  <si>
    <r>
      <t xml:space="preserve">Платформа IPC-R10 в корпусе Mini-ITX, с комплектом для монтажа в серверную стойку.
Сетевые интерфейсы: 4 х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</si>
  <si>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K3-R10-CM-KC-SP1Y</t>
  </si>
  <si>
    <t>АПКШ "Континент". Версия 3.9. Аппаратная платформа IPC-R10. ЦУС.</t>
  </si>
  <si>
    <r>
      <t xml:space="preserve">Платформа IPC-R10 в корпусе Mini-ITX, с комплектом для монтажа в серверную стойку.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4 х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</si>
  <si>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K3-R10-CM-КС3-lic</t>
  </si>
  <si>
    <t>Право на использование "АПКШ "Континент". Версия 3.9" на платформе IPC-R10. Базовая лицензия. ЦУС. КС3.</t>
  </si>
  <si>
    <t>K3-R10-base-KC3-lic</t>
  </si>
  <si>
    <t>Право на использование "АПКШ "Континент". Версия 3.9" на платформе IPC-R10. Базовая лицензия. Криптошлюз. КС3.</t>
  </si>
  <si>
    <t>K3-R10-CC-KC3-lic</t>
  </si>
  <si>
    <t>Право на использование "АПКШ "Континент". Версия 3.9" на платформе IPC-R10. Базовая лицензия. L2VPN Криптокоммутатор. КС3.</t>
  </si>
  <si>
    <t>K3-R10-HW-КС-SUP-ST</t>
  </si>
  <si>
    <t>Ключ активации сервиса прямой технической поддержки уровня "Стандартный" для АПКШ "Континент", K3-R10-HW-KC-SP1Y, K3-R10-CM-KC-SP1Y.</t>
  </si>
  <si>
    <t>K3-R10-HW-КС-SUP-EXT</t>
  </si>
  <si>
    <t>Ключ активации сервиса прямой технической поддержки уровня "Расширенный" для АПКШ "Континент", K3-R10-HW-KC-SP1Y, K3-R10-CM-KC-SP1Y.</t>
  </si>
  <si>
    <t>Аппаратно-программный комплекс шифрования "Континент". Версия 3.9. Аппаратная платформа IPC-10</t>
  </si>
  <si>
    <t>K3-10-HW-КС-SP1Y</t>
  </si>
  <si>
    <t>АПКШ "Континент". Версия 3.9. Аппаратная платформа IPC-10.</t>
  </si>
  <si>
    <r>
      <t xml:space="preserve">Платформа IPC-10 в корпусе Mini-ITX.
Сетевые интерфейсы: 3 x 1000BASE-T RJ45.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</si>
  <si>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K3-10-CM-KC-SP1Y</t>
  </si>
  <si>
    <t>АПКШ "Континент". Версия 3.9. Аппаратная платформа IPC-10. ЦУС.</t>
  </si>
  <si>
    <r>
      <t xml:space="preserve">Платформа IPC-10 в корпусе Mini-ITX.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3 x 1000BASE-T RJ45.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</si>
  <si>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K3-10-CM-КС3-lic</t>
  </si>
  <si>
    <t>Право на использование "АПКШ "Континент". Версия 3.9" на платформе IPC-10. Базовая лицензия. ЦУС. КС3.</t>
  </si>
  <si>
    <t>K3-10-base-KC3-lic</t>
  </si>
  <si>
    <t>Право на использование "АПКШ "Континент". Версия 3.9" на платформе IPC-10. Базовая лицензия. Криптошлюз. КС3.</t>
  </si>
  <si>
    <t>K3-10-CC-KC3-lic</t>
  </si>
  <si>
    <t>Право на использование "АПКШ "Континент". Версия 3.9" на платформе IPC-10. Базовая лицензия. L2VPN Криптокоммутатор. КС3.</t>
  </si>
  <si>
    <t>K3-10-HW-КС-SUP-ST</t>
  </si>
  <si>
    <t>Ключ активации сервиса прямой технической поддержки уровня "Стандартный" для АПКШ "Континент", K3-10-HW-KC-SP1Y, K3-10-CM-KC-SP1Y.</t>
  </si>
  <si>
    <t>K3-10-HW-КС-SUP-EXT</t>
  </si>
  <si>
    <t>Ключ активации сервиса прямой технической поддержки уровня "Расширенный" для АПКШ "Континент", K3-10-HW-KC-SP1Y, K3-10-CM-KC-SP1Y.</t>
  </si>
  <si>
    <t>Аппаратно-программный комплекс шифрования "Континент". Версия 3.9 в отказоустойчивом исполнении (Кластер)</t>
  </si>
  <si>
    <t>Аппаратно-программный комплекс шифрования "Континент". Версия 3.9. Аппаратная платформа IPC-R3000 в отказоустойчивом исполнении (Кластер)</t>
  </si>
  <si>
    <t>K3-R3000-HW-HA-KC-SP1Y</t>
  </si>
  <si>
    <t>АПКШ "Континент". Версия 3.9. Отказоустойчивый кластер из 2-х аппаратных платформ IPC-R3000.</t>
  </si>
  <si>
    <r>
      <t xml:space="preserve">Отказоустойчивый (HA) кластер из 2-х платформ IPC-R3000 высотой 1U.
Сетевые интерфейсы: 8 x 1000BASE-T RJ45, 8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</si>
  <si>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K3-R3000-ACS-HA-KC-SP1Y</t>
  </si>
  <si>
    <t>АПКШ "Континент". Версия 3.9. Отказоустойчивый кластер из 2-х аппаратных платформ IPC-R3000. Сервер доступа.</t>
  </si>
  <si>
    <r>
      <t xml:space="preserve">Отказоустойчивый (HA) кластер из 2-х платформ IPC-R3000 высотой 1U.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8 x 1000BASE-T RJ45, 8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</si>
  <si>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K3-R3000-base-HA-KC3-lic</t>
  </si>
  <si>
    <t>Право на использование "АПКШ "Континент". Версия 3.9" на отказоустойчивом кластере из 2-х платформ IPC-R3000. Базовая лицензия. Криптошлюз. КС3.</t>
  </si>
  <si>
    <r>
      <t xml:space="preserve">Право на использование "АПКШ "Континент". Версия 3.9". Криптошлюз (КШ) в отказоустойчивом (HA) исполнении.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</si>
  <si>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K3-R3000-ACS-HA-KC3-lic</t>
  </si>
  <si>
    <t>Право на использование "АПКШ "Континент". Версия 3.9" на отказоустойчивом кластере из 2-х платформ IPC-R3000.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</si>
  <si>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(K3-R3000-ACS-HA-KC-SP1Y).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</si>
  <si>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K3-R3000-CC-HA-KC3-lic</t>
  </si>
  <si>
    <t>Право на использование "АПКШ "Континент". Версия 3.9" на отказоустойчивом кластере из 2-х платформ IPC-R3000. Базовая лицензия. L2VPN Криптокоммутатор. КС3.</t>
  </si>
  <si>
    <r>
      <t xml:space="preserve">Право на использование "АПКШ "Континент". Версия 3.9". L2VPN Криптокоммутатор (КК) в отказоустойчивом (HA) исполнении.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</si>
  <si>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K3-R3000-HW-HA-KC-SUP-ST</t>
  </si>
  <si>
    <t>Ключ активации сервиса прямой технической поддержки уровня "Стандартный" для АПКШ "Континент", K3-R3000-HW-HA-KC-SP1Y, K3-R3000-ACS-HA-KC-SP1Y.</t>
  </si>
  <si>
    <t>K3-R3000-HW-HA-KC-SUP-EXT</t>
  </si>
  <si>
    <t>Ключ активации сервиса прямой технической поддержки уровня "Расширенный" для АПКШ "Континент", K3-R3000-HW-HA-KC-SP1Y, K3-R3000-ACS-HA-KC-SP1Y.</t>
  </si>
  <si>
    <t>Аппаратно-программный комплекс шифрования "Континент". Версия 3.9. Аппаратная платформа IPC-3000F в отказоустойчивом исполнении (Кластер)</t>
  </si>
  <si>
    <t>K3-3000F-HW-HA-KC-SP1Y</t>
  </si>
  <si>
    <t>АПКШ "Континент". Версия 3.9. Отказоустойчивый кластер из 2-х аппаратных платформ IPC-3000F.</t>
  </si>
  <si>
    <r>
      <t xml:space="preserve">Отказоустойчивый (HA) кластер из 2-х платформ IPC-3000F высотой 1U.
Сетевые интерфейсы: 1 х 1000BASE-T RJ45, 8 х 1G SFP, 4 х 10GB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</si>
  <si>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K3-3000F-ACS-HA-KC-SP1Y</t>
  </si>
  <si>
    <t>АПКШ "Континент". Версия 3.9. Отказоустойчивый кластер из 2-х аппаратных платформ IPC-3000F. Сервер доступа.</t>
  </si>
  <si>
    <r>
      <t xml:space="preserve">Отказоустойчивый (HA) кластер из 2-х платформ IPC-3000F высотой 1U.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1 х 1000BASE-T RJ45, 8 х 1G SFP, 4 х 10GB SFP+.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</si>
  <si>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K3-3000F-base-HA-KC3-lic</t>
  </si>
  <si>
    <t>Право на использование "АПКШ "Континент". Версия 3.9" на отказоустойчивом кластере из 2-х платформ IPC-3000F. Базовая лицензия. Криптошлюз. КС3.</t>
  </si>
  <si>
    <t>K3-3000F-ACS-HA-KC3-lic</t>
  </si>
  <si>
    <t>Право на использование "АПКШ "Континент". Версия 3.9" на отказоустойчивом кластере из 2-х платформ IPC-3000F.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</si>
  <si>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(K3-3000F-ACS-HA-KC-SP1Y).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</si>
  <si>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K3-3000F-CC-HA-KC3-lic</t>
  </si>
  <si>
    <t>Право на использование "АПКШ "Континент". Версия 3.9" на отказоустойчивом кластере из 2-х платформ IPC-3000F. Базовая лицензия. L2VPN Криптокоммутатор. КС3.</t>
  </si>
  <si>
    <t>K3-3000F-HW-HA-KC-SUP-ST</t>
  </si>
  <si>
    <t>Ключ активации сервиса прямой технической поддержки уровня "Стандартный" для АПКШ "Континент", K3-3000F-HW-HA-KC-SP1Y, K3-3000F-ACS-HA-KC-SP1Y.</t>
  </si>
  <si>
    <t>K3-3000F-HW-HA-KC-SUP-EXT</t>
  </si>
  <si>
    <t>Ключ активации сервиса прямой технической поддержки уровня "Расширенный" для АПКШ "Континент", K3-3000F-HW-HA-KC-SP1Y, K3-3000F-ACS-HA-KC-SP1Y.</t>
  </si>
  <si>
    <t>Аппаратно-программный комплекс шифрования "Континент". Версия 3.9. Аппаратная платформа IPC-3000NF2 в отказоустойчивом исполнении (Кластер)</t>
  </si>
  <si>
    <t>K3-3000NF2-HW-HA-KC-SP1Y</t>
  </si>
  <si>
    <t>АПКШ "Континент". Версия 3.9. Отказоустойчивый кластер из 2-х аппаратных платформ IPC-3000NF2.</t>
  </si>
  <si>
    <r>
      <t xml:space="preserve">Отказоустойчивый (HA) кластер из 2-х платформ IPC-3000NF2 высотой 1U.
Сетевые интерфейсы: 9 x 1000BASE-T RJ45, 8 x 10G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</si>
  <si>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K3-3000NF2-base-HA-KC3-lic</t>
  </si>
  <si>
    <t>Право на использование "АПКШ "Континент". Версия 3.9" на отказоустойчивом кластере из 2-х платформ IPC-3000NF2. Базовая лицензия. Криптошлюз. КС3.</t>
  </si>
  <si>
    <t>K3-3000NF2-CC-HA-KC3-lic</t>
  </si>
  <si>
    <t>Право на использование "АПКШ "Континент". Версия 3.9" на отказоустойчивом кластере из 2-х платформ IPC-3000NF2. Базовая лицензия. L2VPN Криптокоммутатор. КС3.</t>
  </si>
  <si>
    <t>K3-3000NF2-HW-HA-KC-SUP-ST</t>
  </si>
  <si>
    <t>Ключ активации сервиса прямой технической поддержки уровня "Стандартный" для АПКШ "Континент", K3-3000NF2-HW-HA-KC-SP1Y.</t>
  </si>
  <si>
    <t>K3-3000NF2-HW-HA-KC-SUP-EXT</t>
  </si>
  <si>
    <t>Ключ активации сервиса прямой технической поддержки уровня "Расширенный" для АПКШ "Континент", K3-3000NF2-HW-HA-KC-SP1Y.</t>
  </si>
  <si>
    <t>Аппаратно-программный комплекс шифрования "Континент". Версия 3.9. Аппаратная платформа IPC-R1000NF2 в отказоустойчивом исполнении (Кластер)</t>
  </si>
  <si>
    <t>K3-R1000NF2-HW-HA-KC-SP1Y</t>
  </si>
  <si>
    <t>АПКШ "Континент". Версия 3.9. Отказоустойчивый кластер из 2-х аппаратных платформ IPC-R1000NF2.</t>
  </si>
  <si>
    <r>
      <t>Отказоустойчивый (HA) кластер из 2-х платформ IPC-R1000NF2 высотой 1U.
Сетевые интерфейсы: 8 x 1000BASE-T RJ45, 8 x 1G SFP, 4 x 10G SFP+.</t>
    </r>
    <r>
      <rPr>
        <b/>
        <sz val="8"/>
        <rFont val="Arial"/>
        <family val="2"/>
        <charset val="204"/>
      </rPr>
      <t xml:space="preserve">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</si>
  <si>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K3-R1000NF2-ACS-HA-KC-SP1Y</t>
  </si>
  <si>
    <t>АПКШ "Континент". Версия 3.9. Отказоустойчивый кластер из 2-х аппаратных платформ IPC-R1000NF2. Сервер доступа.</t>
  </si>
  <si>
    <r>
      <t xml:space="preserve">Отказоустойчивый (HA) кластер из 2-х платформ IPC-R1000NF2 высотой 1U.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8 x 1000BASE-T RJ45, 8 x 1G SFP, 4 x 10G SFP+.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</si>
  <si>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K3-R1000NF2-base-HA-KC3-lic</t>
  </si>
  <si>
    <t>Право на использование "АПКШ "Континент". Версия 3.9" на отказоустойчивом кластере из 2-х платформ IPC-R1000NF2. Базовая лицензия. Криптошлюз. КС3.</t>
  </si>
  <si>
    <t>K3-R1000NF2-ACS-HA-KC3-lic</t>
  </si>
  <si>
    <t>Право на использование "АПКШ "Континент". Версия 3.9" на отказоустойчивом кластере из 2-х платформ IPC-R1000NF2.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</si>
  <si>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(K3-R1000NF2-ACS-HA-KC-SP1Y).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</si>
  <si>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K3-R1000NF2-CC-HA-KC3-lic</t>
  </si>
  <si>
    <t>Право на использование "АПКШ "Континент". Версия 3.9" на отказоустойчивом кластере из 2-х платформ IPC-R1000NF2. Базовая лицензия. L2VPN Криптокоммутатор. КС3.</t>
  </si>
  <si>
    <t>K3-R1000NF2-HW-HA-KC-SUP-ST</t>
  </si>
  <si>
    <t>Ключ активации сервиса прямой технической поддержки уровня "Стандартный" для АПКШ "Континент", K3-R1000NF2-HW-HA-KC-SP1Y, K3-R1000NF2-ACS-HA-KC-SP1Y.</t>
  </si>
  <si>
    <t>K3-R1000NF2-HW-HA-KC-SUP-EXT</t>
  </si>
  <si>
    <t>Ключ активации сервиса прямой технической поддержки уровня "Расширенный" для АПКШ "Континент", K3-R1000NF2-HW-HA-KC-SP1Y, K3-R1000NF2-ACS-HA-KC-SP1Y.</t>
  </si>
  <si>
    <t>Аппаратно-программный комплекс шифрования "Континент". Версия 3.9. Аппаратная платформа IPC-R1000 в отказоустойчивом исполнении (Кластер)</t>
  </si>
  <si>
    <t>K3-R1000-HW-HA-KC-SP1Y</t>
  </si>
  <si>
    <t>АПКШ "Континент". Версия 3.9. Отказоустойчивый кластер из 2-х аппаратных платформ IPC-R1000.</t>
  </si>
  <si>
    <r>
      <t xml:space="preserve">Отказоустойчивый (HA) кластер из 2-х платформ IPC-R1000 высотой 1U.
Сетевые интерфейсы: 8 x 1000BASE-T RJ45, 4 x 10G 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</si>
  <si>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K3-R1000-ACS-HA-KC-SP1Y</t>
  </si>
  <si>
    <t>АПКШ "Континент". Версия 3.9. Отказоустойчивый кластер из 2-х аппаратных платформ IPC-R1000. Сервер доступа.</t>
  </si>
  <si>
    <r>
      <t xml:space="preserve">Отказоустойчивый (HA) кластер из 2-х платформ IPC-R1000 высотой 1U.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</si>
  <si>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K3-R1000-base-HA-KC3-lic</t>
  </si>
  <si>
    <t>Право на использование "АПКШ "Континент". Версия 3.9" на отказоустойчивом кластере из 2-х платформ IPC-R1000. Базовая лицензия. Криптошлюз. КС3.</t>
  </si>
  <si>
    <t>K3-R1000-ACS-HA-KC3-lic</t>
  </si>
  <si>
    <t>Право на использование "АПКШ "Континент". Версия 3.9" на отказоустойчивом кластере из 2-х платформ IPC-R1000.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</si>
  <si>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(K3-R1000-ACS-HA-KC-SP1Y).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</si>
  <si>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K3-R1000-CC-HA-KC3-lic</t>
  </si>
  <si>
    <t>Право на использование "АПКШ "Континент". Версия 3.9" на отказоустойчивом кластере из 2-х платформ IPC-R1000. Базовая лицензия. L2VPN Криптокоммутатор. КС3.</t>
  </si>
  <si>
    <t>K3-R1000-HW-HA-KC-SUP-ST</t>
  </si>
  <si>
    <t>Ключ активации сервиса прямой технической поддержки уровня "Стандартный" для АПКШ "Континент", K3-R1000-HW-HA-KC-SP1Y, K3-R1000-ACS-HA-KC-SP1Y.</t>
  </si>
  <si>
    <t>K3-R1000-HW-HA-KC-SUP-EXT</t>
  </si>
  <si>
    <t>Ключ активации сервиса прямой технической поддержки уровня "Расширенный" для АПКШ "Континент", K3-R1000-HW-HA-KC-SP1Y, K3-R1000-ACS-HA-KC-SP1Y.</t>
  </si>
  <si>
    <t>Аппаратно-программный комплекс шифрования "Континент". Версия 3.9. Аппаратная платформа IPC-R800 в отказоустойчивом исполнении (Кластер)</t>
  </si>
  <si>
    <t>K3-R800-HW-HA-KC-SP1Y</t>
  </si>
  <si>
    <t>АПКШ "Континент". Версия 3.9. Отказоустойчивый кластер из 2-х аппаратных платформ IPC-R800.</t>
  </si>
  <si>
    <r>
      <t xml:space="preserve">Отказоустойчивый (HA) кластер из 2-х платформ IPC-R800 высотой 1U.
Сетевые интерфейсы: 8 x 1000BASE-T RJ45, 4x10GSFP+.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</si>
  <si>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K3-R800-ACS-HA-KC-SP1Y</t>
  </si>
  <si>
    <t>АПКШ "Континент". Версия 3.9. Отказоустойчивый кластер из 2-х аппаратных платформ IPC-R800. Сервер доступа.</t>
  </si>
  <si>
    <r>
      <t xml:space="preserve">Отказоустойчивый (HA) кластер из 2-х платформ IPC-R800 высотой 1U.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8 x 1000BASE-T RJ45, 4x10GSFP+.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</si>
  <si>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K3-R800-base-HA-KC3-lic</t>
  </si>
  <si>
    <t>Право на использование "АПКШ "Континент". Версия 3.9" на отказоустойчивом кластере из 2-х платформ IPC-R800. Базовая лицензия. Криптошлюз. КС3.</t>
  </si>
  <si>
    <t>K3-R800-ACS-HA-KC3-lic</t>
  </si>
  <si>
    <t>Право на использование "АПКШ "Континент". Версия 3.9" на отказоустойчивом кластере из 2-х платформ IPC-R800.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</si>
  <si>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(K3-R800-ACS-HA-KC-SP1Y).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</si>
  <si>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K3-R800-CC-HA-KC3-lic</t>
  </si>
  <si>
    <t>Право на использование "АПКШ "Континент". Версия 3.9" на отказоустойчивом кластере из 2-х платформ IPC-R800. Базовая лицензия. L2VPN Криптокоммутатор. КС3.</t>
  </si>
  <si>
    <t>K3-R800-HW-HA-KC-SUP-ST</t>
  </si>
  <si>
    <t>Ключ активации сервиса прямой технической поддержки уровня "Стандартный" для АПКШ "Континент", K3-R800-HW-HA-KC-SP1Y, K3-R800-ACS-HA-KC-SP1Y.</t>
  </si>
  <si>
    <t>K3-R800-HW-HA-KC-SUP-EXT</t>
  </si>
  <si>
    <t>Ключ активации сервиса прямой технической поддержки уровня "Расширенный" для АПКШ "Континент", K3-R800-HW-HA-KC-SP1Y, K3-R800-ACS-HA-KC-SP1Y.</t>
  </si>
  <si>
    <t>Аппаратно-программный комплекс шифрования "Континент". Версия 3.9. Аппаратная платформа IPC-R550 в отказоустойчивом исполнении (Кластер)</t>
  </si>
  <si>
    <t>K3-R550-HW-HA-KC-SP1Y</t>
  </si>
  <si>
    <t>АПКШ "Континент". Версия 3.9. Отказоустойчивый кластер из 2-х аппаратных платформ IPC-R550.</t>
  </si>
  <si>
    <r>
      <t xml:space="preserve">Отказоустойчивый (HA) кластер из 2-х платформ IPC-R550 в корпусе Mini-ITX, с комплектом для монтажа в серверную стойку.
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</si>
  <si>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K3-R550-ACS-HA-KC-SP1Y</t>
  </si>
  <si>
    <t>АПКШ "Континент". Версия 3.9. Отказоустойчивый кластер из 2-х аппаратных платформ IPC-R550. Сервер доступа.</t>
  </si>
  <si>
    <r>
      <t xml:space="preserve">Отказоустойчивый (HA) кластер из 2-х платформ IPC-R550 в корпусе Mini-ITX, с комплектом для монтажа в серверную стойку.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</si>
  <si>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K3-R550-base-HA-KC3-lic</t>
  </si>
  <si>
    <t>Право на использование "АПКШ "Континент". Версия 3.9" на отказоустойчивом кластере из 2-х платформ IPC-R550. Базовая лицензия. Криптошлюз. КС3.</t>
  </si>
  <si>
    <t>K3-R550-ACS-HA-KC3-lic</t>
  </si>
  <si>
    <t>Право на использование "АПКШ "Континент". Версия 3.9" на отказоустойчивом кластере из 2-х платформ IPC-R550.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</si>
  <si>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(K3-R550-ACS-HA-KC-SP1Y).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</si>
  <si>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K3-R550-CC-HA-KC3-lic</t>
  </si>
  <si>
    <t>Право на использование "АПКШ "Континент". Версия 3.9" на отказоустойчивом кластере из 2-х платформ IPC-R550. Базовая лицензия. L2VPN Криптокоммутатор. КС3.</t>
  </si>
  <si>
    <t>K3-R550-HW-HA-KC-SUP-ST</t>
  </si>
  <si>
    <t>Ключ активации сервиса прямой технической поддержки уровня "Стандартный" для АПКШ "Континент", K3-R550-HW-HA-KC-SP1Y, K3-R550-ACS-HA-KC-SP1Y.</t>
  </si>
  <si>
    <t>K3-R550-HW-HA-KC-SUP-EXT</t>
  </si>
  <si>
    <t>Ключ активации сервиса прямой технической поддержки уровня "Расширенный" для АПКШ "Континент", K3-R550-HW-HA-KC-SP1Y, K3-R550-ACS-HA-KC-SP1Y.</t>
  </si>
  <si>
    <t>Аппаратно-программный комплекс шифрования "Континент". Версия 3.9. Аппаратная платформа IPC-R300 в отказоустойчивом исполнении (Кластер)</t>
  </si>
  <si>
    <t>K3-R300-HW-HA-KC-SP1Y</t>
  </si>
  <si>
    <t>АПКШ "Континент". Версия 3.9. Отказоустойчивый кластер из 2-х аппаратных платформ IPC-R300.</t>
  </si>
  <si>
    <r>
      <t xml:space="preserve">Отказоустойчивый (HA) кластер из 2-х платформ IPC-R300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</si>
  <si>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K3-R300-ACS-HA-KC-SP1Y</t>
  </si>
  <si>
    <t>АПКШ "Континент". Версия 3.9. Отказоустойчивый кластер из 2-х аппаратных платформ IPC-R300. Сервер доступа.</t>
  </si>
  <si>
    <r>
      <t xml:space="preserve">Отказоустойчивый (HA) кластер из 2-х платформ IPC-R300 в корпусе Mini-ITX, с комплектом для монтажа в серверную стойку.
</t>
    </r>
    <r>
      <rPr>
        <b/>
        <sz val="8"/>
        <rFont val="Arial"/>
        <family val="2"/>
        <charset val="204"/>
      </rPr>
      <t xml:space="preserve">Исполнение для использования функционала Сервера Доступа (СД).
</t>
    </r>
    <r>
      <rPr>
        <sz val="8"/>
        <rFont val="Arial"/>
        <family val="2"/>
        <charset val="204"/>
      </rPr>
      <t xml:space="preserve">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</si>
  <si>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K3-R300-base-HA-KC3-lic</t>
  </si>
  <si>
    <t>Право на использование "АПКШ "Континент". Версия 3.9" на отказоустойчивом кластере из 2-х платформ IPC-R300. Базовая лицензия. Криптошлюз. КС3.</t>
  </si>
  <si>
    <t>K3-R300-ACS-HA-KC3-lic</t>
  </si>
  <si>
    <t>Право на использование "АПКШ "Континент". Версия 3.9" на отказоустойчивом кластере из 2-х платформ IPC-R300.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</si>
  <si>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(K3-R300-ACS-HA-KC-SP1Y).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</si>
  <si>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K3-R300-CC-HA-KC3-lic</t>
  </si>
  <si>
    <t>Право на использование "АПКШ "Континент". Версия 3.9" на отказоустойчивом кластере из 2-х платформ IPC-R300. Базовая лицензия. L2VPN Криптокоммутатор. КС3.</t>
  </si>
  <si>
    <t>K3-R300-HW-HA-KC-SUP-ST</t>
  </si>
  <si>
    <t>Ключ активации сервиса прямой технической поддержки уровня "Стандартный" для АПКШ "Континент", K3-R300-HW-HA-KC-SP1Y, K3-R300-ACS-HA-KC-SP1Y.</t>
  </si>
  <si>
    <t>K3-R300-HW-HA-KC-SUP-EXT</t>
  </si>
  <si>
    <t>Ключ активации сервиса прямой технической поддержки уровня "Расширенный" для АПКШ "Континент", K3-R300-HW-HA-KC-SP1Y, K3-R300-ACS-HA-KC-SP1Y.</t>
  </si>
  <si>
    <t>Аппаратно-программный комплекс шифрования "Континент". Версия 3.9. Аппаратная платформа IPC-R50 в отказоустойчивом исполнении (Кластер)</t>
  </si>
  <si>
    <t>K3-R50-HW-HA-KC-SP1Y</t>
  </si>
  <si>
    <t>АПКШ "Континент". Версия 3.9. Отказоустойчивый кластер из 2-х аппаратных платформ IPC-R50.</t>
  </si>
  <si>
    <r>
      <t xml:space="preserve">Отказоустойчивый (HA) кластер из 2-х платформ IPC-R50 в корпусе Mini-ITX, с комплектом для монтажа в серверную стойку.
Сетевые интерфейсы: 4 x 1000BASE-T RJ45, 1 x 1G SFP.
</t>
    </r>
    <r>
      <rPr>
        <b/>
        <sz val="8"/>
        <rFont val="Arial"/>
        <family val="2"/>
        <charset val="204"/>
      </rPr>
      <t xml:space="preserve">Платформа Российского производства. </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</si>
  <si>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K3-R50-ACS-HA-KC-SP1Y</t>
  </si>
  <si>
    <t>АПКШ "Континент". Версия 3.9. Отказоустойчивый кластер из 2-х аппаратных платформ IPC-R50. Сервер доступа.</t>
  </si>
  <si>
    <r>
      <t xml:space="preserve">Отказоустойчивый (HA) кластер из 2-х платформ IPC-R50 в корпусе Mini-ITX, с комплектом для монтажа в серверную стойку.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</si>
  <si>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K3-R50-base-HA-KC3-lic</t>
  </si>
  <si>
    <t>Право на использование "АПКШ "Континент". Версия 3.9" на отказоустойчивом кластере из 2-х платформ IPC-R50. Базовая лицензия. Криптошлюз. КС3.</t>
  </si>
  <si>
    <t>K3-R50-ACS-HA-KC3-lic</t>
  </si>
  <si>
    <t>Право на использование "АПКШ "Континент". Версия 3.9" на отказоустойчивом кластере из 2-х платформ IPC-R50. Базовая лицензия. Криптошлюз - Сервер Доступа. КС3.</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</si>
  <si>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(K3-R50-ACS-HA-KC-SP1Y).</t>
    </r>
    <r>
      <rPr>
        <sz val="8"/>
        <rFont val="Arial"/>
        <family val="2"/>
        <charset val="204"/>
      </rPr>
      <t xml:space="preserve">
Включает право на подключение 1 устройства "АПКШ "Континент". Версия 3.9" к ЦУС.
Сертификация: ФСБ (КС3, МСЭ4), ФСТЭК (МЭ А3, СОВ3, УД3).
ТП уровня Базовый, срок 1 год + Техническая гарантия, срок 1 год.
</t>
    </r>
    <r>
      <rPr>
        <b/>
        <sz val="8"/>
        <rFont val="Arial"/>
        <family val="2"/>
        <charset val="204"/>
      </rPr>
      <t>Не облагается НДС.</t>
    </r>
  </si>
  <si>
    <t>K3-R50-CC-HA-KC3-lic</t>
  </si>
  <si>
    <t>Право на использование "АПКШ "Континент". Версия 3.9" на отказоустойчивом кластере из 2-х платформ IPC-R50. Базовая лицензия. L2VPN Криптокоммутатор. КС3.</t>
  </si>
  <si>
    <t>K3-R50-HW-HA-KC-SUP-ST</t>
  </si>
  <si>
    <t>Ключ активации сервиса прямой технической поддержки уровня "Стандартный" для АПКШ "Континент", K3-R50-HW-HA-KC-SP1Y, K3-R50-ACS-HA-KC-SP1Y.</t>
  </si>
  <si>
    <t>K3-R50-HW-HA-KC-SUP-EXT</t>
  </si>
  <si>
    <t>Ключ активации сервиса прямой технической поддержки уровня "Расширенный" для АПКШ "Континент", K3-R50-HW-HA-KC-SP1Y, K3-R50-ACS-HA-KC-SP1Y.</t>
  </si>
  <si>
    <t>Лицензия на использование "АПКШ "Континент". Версия 3.9". ЦУС.</t>
  </si>
  <si>
    <t>K3-3034F/3034-CM-КС3-lic</t>
  </si>
  <si>
    <t>Право на использование "АПКШ "Континент". Версия 3.9" на платформе IPC-3034F/3034. Базовая лицензия. ЦУС. КС3.</t>
  </si>
  <si>
    <t>Право на использование "АПКШ "Континент". Версия 3.9". ЦУС на платформе IPC-3034F/3034 (поддерживаемые платформы: S021).
ТП уровня Базовый, срок 1 год.</t>
  </si>
  <si>
    <t>K3-1000F2/1000F/1000-CM-КС3-lic</t>
  </si>
  <si>
    <t>Право на использование "АПКШ "Континент". Версия 3.9" на платформе IPC-1000F2/1000F/1000. Базовая лицензия. ЦУС. КС3.</t>
  </si>
  <si>
    <t>Право на использование "АПКШ "Континент". Версия 3.9". ЦУС на платформе IPC-1000F2/1000F/1000 (поддерживаемые платформы: S021, DV-031B).
ТП уровня Базовый, срок 1 год.</t>
  </si>
  <si>
    <t>K3-800F-CM-КС3-lic</t>
  </si>
  <si>
    <t>Право на использование "АПКШ "Континент". Версия 3.9" на платформе IPC-800F. Базовая лицензия. ЦУС. КС3.</t>
  </si>
  <si>
    <t>Право на использование "АПКШ "Континент". Версия 3.9". ЦУС на платформе IPC-800F (поддерживаемые платформы: DV-030B).
ТП уровня Базовый, срок 1 год..</t>
  </si>
  <si>
    <t>K3-600-CM-КС3-lic</t>
  </si>
  <si>
    <t>Право на использование "АПКШ "Континент". Версия 3.9" на платформе IPC-600. Базовая лицензия. ЦУС. КС3.</t>
  </si>
  <si>
    <t>Право на использование "АПКШ "Континент". Версия 3.9". ЦУС на платформе IPC-600 (поддерживаемые платформы: DV-030A).
ТП уровня Базовый, срок 1 год.</t>
  </si>
  <si>
    <t>K3-500F-CM-КС3-lic</t>
  </si>
  <si>
    <t>Право на использование "АПКШ "Континент". Версия 3.9" на платформе IPC-500F. Базовая лицензия. ЦУС. КС3.</t>
  </si>
  <si>
    <t>Право на использование "АПКШ "Континент". Версия 3.9". ЦУС на платформе IPC-500F (поддерживаемые платформы: LN-015С).
ТП уровня Базовый, срок 1 год.</t>
  </si>
  <si>
    <t>K3-500-CM-КС3-lic</t>
  </si>
  <si>
    <t>Право на использование "АПКШ "Континент". Версия 3.9" на платформе IPC-500. Базовая лицензия. ЦУС. КС3.</t>
  </si>
  <si>
    <t>Право на использование "АПКШ "Континент". Версия 3.9". ЦУС на платформе IPC-500 (поддерживаемые платформы: LN-015B). 
ТП уровня Базовый, срок 1 год.</t>
  </si>
  <si>
    <t>K3-400-CM-КС3-lic</t>
  </si>
  <si>
    <t>Право на использование "АПКШ "Континент". Версия 3.9" на платформе IPC-400. Базовая лицензия. ЦУС. КС3.</t>
  </si>
  <si>
    <t>Право на использование "АПКШ "Континент". Версия 3.9". ЦУС на платформе IPC-400 (поддерживаемые платформы: S021).
ТП уровня Базовый, срок 1 год.</t>
  </si>
  <si>
    <t>K3-100-CM-КС3-lic</t>
  </si>
  <si>
    <t>Право на использование "АПКШ "Континент". Версия 3.9" на платформе IPC-100. Базовая лицензия. ЦУС. КС3.</t>
  </si>
  <si>
    <t>Право на использование "АПКШ "Континент". Версия 3.9". ЦУС на платформе IPC-100 (поддерживаемые платформы: S102, 92E3). 
ТП уровня Базовый, срок 1 год.</t>
  </si>
  <si>
    <t>K3-25-CM-КС3-lic</t>
  </si>
  <si>
    <t>Право на использование "АПКШ "Континент". Версия 3.9" на платформе IPC-25. Базовая лицензия. ЦУС. КС3.</t>
  </si>
  <si>
    <t>Право на использование "АПКШ "Континент". Версия 3.9". ЦУС на платформе IPC-25 (поддерживаемые платформы: S115, 92D9).
ТП уровня Базовый, срок 1 год.</t>
  </si>
  <si>
    <t>Лицензия на использование "АПКШ "Континент". Версия 3.9". ЦУС + СД.</t>
  </si>
  <si>
    <t>K3-3034F/3034-CM-ACS-КС3-lic</t>
  </si>
  <si>
    <t>Право на использование ЦУС АПКШ "Континент", версия 3.9, платформа IPC-3034F/3034. Базовая лицензия. ЦУС - Сервер Доступа. KC3</t>
  </si>
  <si>
    <t>Право на использование "АПКШ "Континент". Версия 3.9". ЦУС - Сервер Доступа (ЦУС+СД) на платформе IPC-3034F/3034 (поддерживаемые платформы: S021).
ТП уровня Базовый, срок 1 год.</t>
  </si>
  <si>
    <t>K3-1000F2/1000F/1000-CM-ACS-КС3-lic</t>
  </si>
  <si>
    <t>Право на использование ЦУС АПКШ "Континент", версия 3.9, платформа IPC-1000F2/1000F/1000. Базовая лицензия. ЦУС - Сервер Доступа. KC3</t>
  </si>
  <si>
    <t>Право на использование "АПКШ "Континент". Версия 3.9". ЦУС - Сервер Доступа (ЦУС+СД) на платформе IPC-1000F2/1000F/1000 (поддерживаемые платформы: S021, DV-031B).
ТП уровня Базовый, срок 1 год.</t>
  </si>
  <si>
    <t>K3-800F-CM-ACS-KC3-lic</t>
  </si>
  <si>
    <t>Право на использование "АПКШ "Континент". Версия 3.9" на платформе IPC-800F. Базовая лицензия. ЦУС - Сервер Доступа. КС3.</t>
  </si>
  <si>
    <t>Право на использование "АПКШ "Континент". Версия 3.9". ЦУС - Сервер Доступа (ЦУС+СД) на платформе IPC-800F (поддерживаемые платформы: DV-030B).
ТП уровня Базовый, срок 1 год..</t>
  </si>
  <si>
    <t>K3-600-CM-ACS-КС3-lic</t>
  </si>
  <si>
    <t>Право на использование "АПКШ "Континент". Версия 3.9" на платформе IPC-600. Базовая лицензия. ЦУС - Сервер Доступа. KC3</t>
  </si>
  <si>
    <t>Право на использование "АПКШ "Континент". Версия 3.9". ЦУС - Сервер Доступа (ЦУС+СД) на платформе IPC-600 (поддерживаемые платформы: DV-030A).
ТП уровня Базовый, срок 1 год.</t>
  </si>
  <si>
    <t>K3-500F-CM-ACS-КС3-lic</t>
  </si>
  <si>
    <t>Право на использование "АПКШ "Континент". Версия 3.9" на платформе IPC-500F. Базовая лицензия. ЦУС - Сервер Доступа. KC3</t>
  </si>
  <si>
    <t>Право на использование "АПКШ "Континент". Версия 3.9". ЦУС - Сервер Доступа (ЦУС+СД) на платформе IPC-500F (поддерживаемые платформы: LN-015С).
ТП уровня Базовый, срок 1 год.</t>
  </si>
  <si>
    <t>K3-500-CM-ACS-КС3-lic</t>
  </si>
  <si>
    <t>Право на использование "АПКШ "Континент". Версия 3.9" на платформе IPC-500. Базовая лицензия. ЦУС - Сервер Доступа. KC3</t>
  </si>
  <si>
    <t>Право на использование "АПКШ "Континент". Версия 3.9". ЦУС - Сервер Доступа (ЦУС+СД) на платформе IPC-500 (поддерживаемые платформы: LN-015B). 
ТП уровня Базовый, срок 1 год.</t>
  </si>
  <si>
    <t>K3-400-CM-ACS-КС3-lic</t>
  </si>
  <si>
    <t>Право на использование "АПКШ "Континент". Версия 3.9" на платформе IPC-400. Базовая лицензия. ЦУС - Сервер Доступа. KC3</t>
  </si>
  <si>
    <t>Право на использование "АПКШ "Континент". Версия 3.9". ЦУС - Сервер Доступа (ЦУС+СД) на платформе IPC-400 (поддерживаемые платформы: S021).
ТП уровня Базовый, срок 1 год.</t>
  </si>
  <si>
    <t>K3-100-CM-ACS-КС3-lic</t>
  </si>
  <si>
    <t>Право на использование "АПКШ "Континент". Версия 3.9" на платформе IPC-100. Базовая лицензия. ЦУС - Сервер Доступа. KC3</t>
  </si>
  <si>
    <t>Право на использование "АПКШ "Континент". Версия 3.9". ЦУС - Сервер Доступа (ЦУС+СД) на платформе IPC-100 (поддерживаемые платформы: S102, 92E3). 
ТП уровня Базовый, срок 1 год.</t>
  </si>
  <si>
    <t>K3-25-CM-ACS-КС3-lic</t>
  </si>
  <si>
    <t>Право на использование "АПКШ "Континент". Версия 3.9" на платформе IPC-25. Базовая лицензия. ЦУС - Сервер Доступа. KC3</t>
  </si>
  <si>
    <t>Право на использование "АПКШ "Континент". Версия 3.9". ЦУС - Сервер Доступа (ЦУС+СД) на платформе IPC-25 (поддерживаемые платформы: S115, 92D9).
ТП уровня Базовый, срок 1 год.</t>
  </si>
  <si>
    <t>Лицензия на использование "АПКШ "Континент". Версия 3.9". КШ.</t>
  </si>
  <si>
    <t>K3-3034F/3034-base-KC3-lic</t>
  </si>
  <si>
    <t>Право на использование "АПКШ "Континент". Версия 3.9" на платформе IPC-3034F/3034. Базовая лицензия. Криптошлюз. КС3.</t>
  </si>
  <si>
    <t>Право на использование "АПКШ "Континент". Версия 3.9". Криптошлюз (КШ) на платформе IPC-3034F/3034 (поддерживаемые платформы: S021).
Включает право на подключение 1 устройства "АПКШ "Континент". Версия 3.9" к ЦУС.
ТП уровня Базовый, срок 1 год.</t>
  </si>
  <si>
    <t>K3-IPC1000NF2-base-KC3-lic</t>
  </si>
  <si>
    <t>Право на использование "АПКШ "Континент". Версия 3.9" на платформе IPC-1000NF2. Базовая лицензия. Криптошлюз. КС3.</t>
  </si>
  <si>
    <t>Право на использование "АПКШ "Континент". Версия 3.9". Криптошлюз (КШ) на платформе IPC1000NF2 (поддерживаемые платформы: DV-031F). 
Включает право на подключение 1 устройства "АПКШ "Континент". Версия 3.9" к ЦУС.
ТП уровня Базовый, срок 1 год..</t>
  </si>
  <si>
    <t>K3-1000F2/1000F/1000-base-KC3-lic</t>
  </si>
  <si>
    <t>Право на использование "АПКШ "Континент". Версия 3.9" на платформе IPC-1000F2/1000F/1000. Базовая лицензия. Криптошлюз. КС3.</t>
  </si>
  <si>
    <t>Право на использование "АПКШ "Континент". Версия 3.9". Криптошлюз (КШ)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t>
  </si>
  <si>
    <t>K3-800F-base-KC3-lic</t>
  </si>
  <si>
    <t>Право на использование "АПКШ "Континент". Версия 3.9" на платформе IPC-800F. Базовая лицензия. Криптошлюз. КС3.</t>
  </si>
  <si>
    <t>Право на использование "АПКШ "Континент". Версия 3.9". Криптошлюз (КШ) на платформе IPC-800F (поддерживаемые платформы: DV-030B). 
Включает право на подключение 1 устройства "АПКШ "Континент". Версия 3.9" к ЦУС.
ТП уровня Базовый, срок 1 год..</t>
  </si>
  <si>
    <t>K3-600-base-KC3-lic</t>
  </si>
  <si>
    <t>Право на использование "АПКШ "Континент". Версия 3.9" на платформе IPC-600. Базовая лицензия. Криптошлюз. КС3.</t>
  </si>
  <si>
    <t>Право на использование "АПКШ "Континент". Версия 3.9". Криптошлюз (КШ) на платформе IPC-600 (поддерживаемые платформы: DV-030A).
Включает право на подключение 1 устройства "АПКШ "Континент". Версия 3.9" к ЦУС.
ТП уровня Базовый, срок 1 год.</t>
  </si>
  <si>
    <t>K3-500F-base-KC3-lic</t>
  </si>
  <si>
    <t>Право на использование "АПКШ "Континент". Версия 3.9" на платформе IPC-500F. Базовая лицензия. Криптошлюз. КС3.</t>
  </si>
  <si>
    <t>Право на использование "АПКШ "Континент". Версия 3.9". Криптошлюз (КШ) на платформе IPC-500F (поддерживаемые платформы: LN-015С).
Включает право на подключение 1 устройства "АПКШ "Континент". Версия 3.9" к ЦУС.
ТП уровня Базовый, срок 1 год.</t>
  </si>
  <si>
    <t>K3-500-base-KC3-lic</t>
  </si>
  <si>
    <t>Право на использование "АПКШ "Континент". Версия 3.9" на платформе IPC-500. Базовая лицензия. Криптошлюз. КС3.</t>
  </si>
  <si>
    <t>Право на использование "АПКШ "Континент". Версия 3.9". Криптошлюз (КШ) на платформе IPC-500 (поддерживаемые платформы: LN-015B). 
Включает право на подключение 1 устройства "АПКШ "Континент". Версия 3.9" к ЦУС.
ТП уровня Базовый, срок 1 год.</t>
  </si>
  <si>
    <t>K3-400-base-KC3-lic</t>
  </si>
  <si>
    <t>Право на использование "АПКШ "Континент". Версия 3.9" на платформе IPC-400. Базовая лицензия. Криптошлюз. КС3.</t>
  </si>
  <si>
    <t>Право на использование "АПКШ "Континент". Версия 3.9". Криптошлюз (КШ) на платформе IPC-400 (поддерживаемые платформы: S021).
Включает право на подключение 1 устройства "АПКШ "Континент". Версия 3.9" к ЦУС.
ТП уровня Базовый, срок 1 год.</t>
  </si>
  <si>
    <t>K3-100-base-KC3-lic</t>
  </si>
  <si>
    <t>Право на использование "АПКШ "Континент". Версия 3.9" на платформе IPC-100. Базовая лицензия. Криптошлюз. КС3.</t>
  </si>
  <si>
    <t>Право на использование "АПКШ "Континент". Версия 3.9". Криптошлюз (КШ) на платформе IPC-100 (поддерживаемые платформы: S102, 92E3). 
Включает право на подключение 1 устройства "АПКШ "Континент". Версия 3.9" к ЦУС.
ТП уровня Базовый, срок 1 год.</t>
  </si>
  <si>
    <t>K3-25-base-KC3-lic</t>
  </si>
  <si>
    <t>Право на использование "АПКШ "Континент". Версия 3.9" на платформе IPC-25. Базовая лицензия. Криптошлюз. КС3.</t>
  </si>
  <si>
    <t>Право на использование "АПКШ "Континент". Версия 3.9". Криптошлюз (КШ) на платформе IPC-25 (поддерживаемые платформы: S115, 92D9).
Включает право на подключение 1 устройства "АПКШ "Континент". Версия 3.9" к ЦУС.
ТП уровня Базовый, срок 1 год.</t>
  </si>
  <si>
    <t>Лицензия на использование "АПКШ "Континент". Версия 3.9". Кластер КШ.</t>
  </si>
  <si>
    <t>K3-3034F/3034-base-HA-KC3-lic</t>
  </si>
  <si>
    <t>Право на использование "АПКШ "Континент". Версия 3.9" на отказоустойчивом кластере из 2-х платформ IPC-3034F/3034. Базовая лицензия. Криптошлюз. КС3.</t>
  </si>
  <si>
    <t>Право на использование "АПКШ "Континент". Версия 3.9". Криптошлюз (КШ) в отказоустойчивом (HA) исполнение на платформе IPC-3034F/3034 (поддерживаемые платформы: S021).
Включает право на подключение 1 устройства "АПКШ "Континент". Версия 3.9" к ЦУС.
ТП уровня Базовый, срок 1 год.</t>
  </si>
  <si>
    <t>K3-IPC1000NF2-base-HA-KC3-lic</t>
  </si>
  <si>
    <t>Право на использование "АПКШ "Континент". Версия 3.9" на отказоустойчивом кластере из 2-х платформ IPC-1000NF2. Базовая лицензия. Криптошлюз. КС3.</t>
  </si>
  <si>
    <t>Право на использование "АПКШ "Континент". Версия 3.9". Криптошлюз (КШ) в отказоустойчивом (HA) исполнение на платформе IPC1000NF2 (поддерживаемые платформы: DV-031F). 
Включает право на подключение 1 устройства "АПКШ "Континент". Версия 3.9" к ЦУС.
ТП уровня Базовый, срок 1 год..</t>
  </si>
  <si>
    <t>K3-1000F2/1000F/1000-base-HA-KC3-lic</t>
  </si>
  <si>
    <t>Право на использование "АПКШ "Континент". Версия 3.9" на отказоустойчивом кластере из 2-х платформ IPC-1000F2/1000F/1000. Базовая лицензия. Криптошлюз. КС3.</t>
  </si>
  <si>
    <t>Право на использование "АПКШ "Континент". Версия 3.9". Криптошлюз (КШ) в отказоустойчивом (HA) исполнение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t>
  </si>
  <si>
    <t>K3-800F-base-HA-KC3-lic</t>
  </si>
  <si>
    <t>Право на использование "АПКШ "Континент". Версия 3.9" на отказоустойчивом кластере из 2-х платформ IPC-800F. Базовая лицензия. Криптошлюз. КС3.</t>
  </si>
  <si>
    <t>Право на использование "АПКШ "Континент". Версия 3.9". Криптошлюз (КШ) в отказоустойчивом (HA) исполнение на платформе IPC-800F (поддерживаемые платформы: DV-030B). 
Включает право на подключение 1 устройства "АПКШ "Континент". Версия 3.9" к ЦУС.
ТП уровня Базовый, срок 1 год..</t>
  </si>
  <si>
    <t>K3-600-base-HA-KC3-lic</t>
  </si>
  <si>
    <t>Право на использование "АПКШ "Континент". Версия 3.9" на отказоустойчивом кластере из 2-х платформ IPC-600. Базовая лицензия. Криптошлюз. КС3.</t>
  </si>
  <si>
    <t>Право на использование "АПКШ "Континент". Версия 3.9". Криптошлюз (КШ) в отказоустойчивом (HA) исполнение на платформе IPC-600 (поддерживаемые платформы: DV-030A).
Включает право на подключение 1 устройства "АПКШ "Континент". Версия 3.9" к ЦУС.
ТП уровня Базовый, срок 1 год.</t>
  </si>
  <si>
    <t>K3-500F-base-HA-KC3-lic</t>
  </si>
  <si>
    <t>Право на использование "АПКШ "Континент". Версия 3.9" на отказоустойчивом кластере из 2-х платформ IPC-500F. Базовая лицензия. Криптошлюз. КС3.</t>
  </si>
  <si>
    <t>Право на использование "АПКШ "Континент". Версия 3.9". Криптошлюз (КШ) в отказоустойчивом (HA) исполнение на платформе IPC-500F (поддерживаемые платформы: LN-015С).
Включает право на подключение 1 устройства "АПКШ "Континент". Версия 3.9" к ЦУС.
ТП уровня Базовый, срок 1 год.</t>
  </si>
  <si>
    <t>K3-500-base-HA-KC3-lic</t>
  </si>
  <si>
    <t>Право на использование "АПКШ "Континент". Версия 3.9" на отказоустойчивом кластере из 2-х платформ IPC-500. Базовая лицензия. Криптошлюз. КС3.</t>
  </si>
  <si>
    <t>Право на использование "АПКШ "Континент". Версия 3.9". Криптошлюз (КШ) в отказоустойчивом (HA) исполнение на платформе IPC-500 (поддерживаемые платформы: LN-015B). 
Включает право на подключение 1 устройства "АПКШ "Континент". Версия 3.9" к ЦУС.
ТП уровня Базовый, срок 1 год.</t>
  </si>
  <si>
    <t>K3-400-base-HA-KC3-lic</t>
  </si>
  <si>
    <t>Право на использование "АПКШ "Континент". Версия 3.9" на отказоустойчивом кластере из 2-х платформ IPC-400. Базовая лицензия. Криптошлюз. КС3.</t>
  </si>
  <si>
    <t>Право на использование "АПКШ "Континент". Версия 3.9". Криптошлюз (КШ) в отказоустойчивом (HA) исполнение на платформе IPC-400 (поддерживаемые платформы: S021).
Включает право на подключение 1 устройства "АПКШ "Континент". Версия 3.9" к ЦУС.
ТП уровня Базовый, срок 1 год.</t>
  </si>
  <si>
    <t>K3-100-base-HA-KC3-lic</t>
  </si>
  <si>
    <t>Право на использование "АПКШ "Континент". Версия 3.9" на отказоустойчивом кластере из 2-х платформ IPC-100. Базовая лицензия. Криптошлюз. КС3.</t>
  </si>
  <si>
    <t>Право на использование "АПКШ "Континент". Версия 3.9". Криптошлюз (КШ) в отказоустойчивом (HA) исполнение на платформе IPC-100 (поддерживаемые платформы: S102, 92E3). 
Включает право на подключение 1 устройства "АПКШ "Континент". Версия 3.9" к ЦУС.
ТП уровня Базовый, срок 1 год.</t>
  </si>
  <si>
    <t>Лицензия на использование "АПКШ "Континент". Версия 3.9". КШ + СД.</t>
  </si>
  <si>
    <t>K3-3034F/3034-ACS-KC3-lic</t>
  </si>
  <si>
    <t>Право на использование "АПКШ "Континент". Версия 3.9" на платформе IPC-3034F/3034. Базовая лицензия. Криптошлюз - Сервер Доступа. КС3.</t>
  </si>
  <si>
    <t>Право на использование "АПКШ "Континент". Версия 3.9". Криптошлюз - Сервер Доступа (КШ+СД) на платформе IPC-3034F/3034 (поддерживаемые платформы: S021).
Включает право на подключение 1 устройства "АПКШ "Континент". Версия 3.9" к ЦУС.
ТП уровня Базовый, срок 1 год.</t>
  </si>
  <si>
    <t>K3-IPC1000NF2-ACS-KC3-lic</t>
  </si>
  <si>
    <t>Право на использование "АПКШ "Континент". Версия 3.9" на платформе IPC-1000NF2. Базовая лицензия. Криптошлюз - Сервер Доступа. КС3.</t>
  </si>
  <si>
    <t>Право на использование "АПКШ "Континент". Версия 3.9". Криптошлюз - Сервер Доступа (КШ+СД) на платформе IPC1000NF2 (поддерживаемые платформы: DV-031F). 
Включает право на подключение 1 устройства "АПКШ "Континент". Версия 3.9" к ЦУС.
ТП уровня Базовый, срок 1 год..</t>
  </si>
  <si>
    <t>K3-1000F2/1000F/1000-ACS-KC3-lic</t>
  </si>
  <si>
    <t>Право на использование "АПКШ "Континент". Версия 3.9" на платформе IPC-1000F2/1000F/1000. Базовая лицензия. Криптошлюз - Сервер Доступа. КС3.</t>
  </si>
  <si>
    <t>Право на использование "АПКШ "Континент". Версия 3.9". Криптошлюз - Сервер Доступа (КШ+СД)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t>
  </si>
  <si>
    <t>K3-800F-ACS-KC3-lic</t>
  </si>
  <si>
    <t>Право на использование "АПКШ "Континент". Версия 3.9" на платформе IPC-800F. Базовая лицензия. Криптошлюз - Сервер Доступа. КС3.</t>
  </si>
  <si>
    <t>Право на использование "АПКШ "Континент". Версия 3.9". Криптошлюз - Сервер Доступа (КШ+СД) на платформе IPC-800F (поддерживаемые платформы: DV-030B). 
Включает право на подключение 1 устройства "АПКШ "Континент". Версия 3.9" к ЦУС.
ТП уровня Базовый, срок 1 год..</t>
  </si>
  <si>
    <t>K3-600-ACS-KC3-lic</t>
  </si>
  <si>
    <t>Право на использование "АПКШ "Континент". Версия 3.9" на платформе IPC-600. Базовая лицензия. Криптошлюз - Сервер Доступа. КС3.</t>
  </si>
  <si>
    <t>Право на использование "АПКШ "Континент". Версия 3.9". Криптошлюз - Сервер Доступа (КШ+СД) на платформе IPC-600 (поддерживаемые платформы: DV-030A).
Включает право на подключение 1 устройства "АПКШ "Континент". Версия 3.9" к ЦУС.
ТП уровня Базовый, срок 1 год.</t>
  </si>
  <si>
    <t>K3-500F-ACS-KC3-lic</t>
  </si>
  <si>
    <t>Право на использование "АПКШ "Континент". Версия 3.9" на платформе IPC-500F. Базовая лицензия. Криптошлюз - Сервер Доступа. КС3.</t>
  </si>
  <si>
    <t>Право на использование "АПКШ "Континент". Версия 3.9". Криптошлюз - Сервер Доступа (КШ+СД) на платформе IPC-500F (поддерживаемые платформы: LN-015С).
Включает право на подключение 1 устройства "АПКШ "Континент". Версия 3.9" к ЦУС.
ТП уровня Базовый, срок 1 год.</t>
  </si>
  <si>
    <t>K3-500-ACS-KC3-lic</t>
  </si>
  <si>
    <t>Право на использование "АПКШ "Континент". Версия 3.9" на платформе IPC-500. Базовая лицензия. Криптошлюз - Сервер Доступа. КС3.</t>
  </si>
  <si>
    <t>Право на использование "АПКШ "Континент". Версия 3.9". Криптошлюз - Сервер Доступа (КШ+СД) на платформе IPC-500 (поддерживаемые платформы: LN-015B). 
Включает право на подключение 1 устройства "АПКШ "Континент". Версия 3.9" к ЦУС.
ТП уровня Базовый, срок 1 год.</t>
  </si>
  <si>
    <t>K3-400-ACS-KC3-lic</t>
  </si>
  <si>
    <t>Право на использование "АПКШ "Континент". Версия 3.9" на платформе IPC-400. Базовая лицензия. Криптошлюз - Сервер Доступа. КС3.</t>
  </si>
  <si>
    <t>Право на использование "АПКШ "Континент". Версия 3.9". Криптошлюз - Сервер Доступа (КШ+СД) на платформе IPC-400 (поддерживаемые платформы: S021).
Включает право на подключение 1 устройства "АПКШ "Континент". Версия 3.9" к ЦУС.
ТП уровня Базовый, срок 1 год.</t>
  </si>
  <si>
    <t>K3-100-ACS-KC3-lic</t>
  </si>
  <si>
    <t>Право на использование "АПКШ "Континент". Версия 3.9" на платформе IPC-100. Базовая лицензия. Криптошлюз - Сервер Доступа. КС3.</t>
  </si>
  <si>
    <t>Право на использование "АПКШ "Континент". Версия 3.9". Криптошлюз - Сервер Доступа (КШ+СД) на платформе IPC-100 (поддерживаемые платформы: S102, 92E3). 
Включает право на подключение 1 устройства "АПКШ "Континент". Версия 3.9" к ЦУС.
ТП уровня Базовый, срок 1 год.</t>
  </si>
  <si>
    <t>K3-25-ACS-KC3-lic</t>
  </si>
  <si>
    <t>Право на использование "АПКШ "Континент". Версия 3.9" на платформе IPC-25. Базовая лицензия. Криптошлюз - Сервер Доступа. КС3.</t>
  </si>
  <si>
    <t>Право на использование "АПКШ "Континент". Версия 3.9". Криптошлюз - Сервер Доступа (КШ+СД) на платформе IPC-25 (поддерживаемые платформы: S115, 92D9).
Включает право на подключение 1 устройства "АПКШ "Континент". Версия 3.9" к ЦУС.
ТП уровня Базовый, срок 1 год.</t>
  </si>
  <si>
    <t>Лицензия на использование "АПКШ "Континент". Версия 3.9". Кластер КШ + СД.</t>
  </si>
  <si>
    <t>Право на использование "АПКШ "Континент". Версия 3.9" на отказоустойчивом кластере из 2-х платформ IPC-3034F/3034.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</si>
  <si>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IPC-3034F/3034 (поддерживаемые платформы: S021).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</si>
  <si>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IPC-1000NF2.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</si>
  <si>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IPC1000NF2 (поддерживаемые платформы: DV-031F).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</si>
  <si>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IPC-1000F2/1000F/1000.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</si>
  <si>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t>
  </si>
  <si>
    <t>K3-800F-ACS-HA-KC3-lic</t>
  </si>
  <si>
    <t>Право на использование "АПКШ "Континент". Версия 3.9" на отказоустойчивом кластере из 2-х платформ IPC-800F.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</si>
  <si>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IPC-800F (поддерживаемые платформы: DV-030B).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</si>
  <si>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IPC-600.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</si>
  <si>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IPC-600 (поддерживаемые платформы: DV-030A).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</si>
  <si>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IPC-500F.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</si>
  <si>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IPC-500F (поддерживаемые платформы: LN-015С).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</si>
  <si>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IPC-500.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</si>
  <si>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IPC-500 (поддерживаемые платформы: LN-015B).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</si>
  <si>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IPC-400.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</si>
  <si>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IPC-400 (поддерживаемые платформы: S021).
Включает право на подключение 1 устройства "АПКШ "Континент". Версия 3.9" к ЦУС.
ТП уровня Базовый, срок 1 год.</t>
  </si>
  <si>
    <t>Право на использование "АПКШ "Континент". Версия 3.9" на отказоустойчивом кластере из 2-х платформ IPC-100. Базовая лицензия. Криптошлюз - Сервер Доступа. КС3.</t>
  </si>
  <si>
    <t>Право на использование "АПКШ "Континент". Версия 3.9". Криптошлюз - Сервер Доступа (КШ+СД) в отказоустойчивом (HA) исполнение на платформе IPC-100 (поддерживаемые платформы: S102, 92E3). 
Включает право на подключение 1 устройства "АПКШ "Континент". Версия 3.9" к ЦУС.
ТП уровня Базовый, срок 1 год.</t>
  </si>
  <si>
    <t>Лицензия на использование "АПКШ "Континент". Версия 3.9". КК.</t>
  </si>
  <si>
    <t>K3-3000FC-CC-KC3-lic</t>
  </si>
  <si>
    <t>Право на использование "АПКШ "Континент". Версия 3.9" на платформе IPC-3000FC. Базовая лицензия. L2VPN Криптокоммутатор. КС3.</t>
  </si>
  <si>
    <t>Право на использование "АПКШ "Континент". Версия 3.9". L2VPN Криптокоммутатор (КК) на платформе IPC-3000FC (поддерживаемые платформы: S021).
Включает право на подключение 1 устройства "АПКШ "Континент". Версия 3.9" к ЦУС.
ТП уровня Базовый, срок 1 год.</t>
  </si>
  <si>
    <t>K3-IPC1000NF2-CC-KC3-lic</t>
  </si>
  <si>
    <t>Право на использование "АПКШ "Континент". Версия 3.9" на платформе IPC-1000NF2. Базовая лицензия. L2VPN Криптокоммутатор. КС3.</t>
  </si>
  <si>
    <t>Право на использование "АПКШ "Континент". Версия 3.9". L2VPN Криптокоммутатор (КК) на платформе IPC1000NF2 (поддерживаемые платформы: DV-031F). 
Включает право на подключение 1 устройства "АПКШ "Континент". Версия 3.9" к ЦУС.
ТП уровня Базовый, срок 1 год..</t>
  </si>
  <si>
    <t>K3-1000F2/1000F/1000-CC-KC3-lic</t>
  </si>
  <si>
    <t>Право на использование "АПКШ "Континент". Версия 3.9" на платформе IPC-1000F2/1000F/1000. Базовая лицензия. L2VPN Криптокоммутатор. КС3.</t>
  </si>
  <si>
    <t>Право на использование "АПКШ "Континент". Версия 3.9". L2VPN Криптокоммутатор (КК)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t>
  </si>
  <si>
    <t>K3-800F-CC-KC3-lic</t>
  </si>
  <si>
    <t>Право на использование "АПКШ "Континент". Версия 3.9" на платформе IPC-800F. Базовая лицензия. L2VPN Криптокоммутатор. КС3.</t>
  </si>
  <si>
    <t>Право на использование "АПКШ "Континент". Версия 3.9". L2VPN Криптокоммутатор (КК) на платформе IPC-800F (поддерживаемые платформы: DV-030B). 
Включает право на подключение 1 устройства "АПКШ "Континент". Версия 3.9" к ЦУС.
ТП уровня Базовый, срок 1 год..</t>
  </si>
  <si>
    <t>K3-600-CC-KC3-lic</t>
  </si>
  <si>
    <t>Право на использование "АПКШ "Континент". Версия 3.9" на платформе IPC-600. Базовая лицензия. L2VPN Криптокоммутатор. КС3.</t>
  </si>
  <si>
    <t>Право на использование "АПКШ "Континент". Версия 3.9". L2VPN Криптокоммутатор (КК) на платформе IPC-600 (поддерживаемые платформы: DV-030A).
Включает право на подключение 1 устройства "АПКШ "Континент". Версия 3.9" к ЦУС.
ТП уровня Базовый, срок 1 год.</t>
  </si>
  <si>
    <t>K3-500F-CC-KC3-lic</t>
  </si>
  <si>
    <t>Право на использование "АПКШ "Континент". Версия 3.9" на платформе IPC-500F. Базовая лицензия. L2VPN Криптокоммутатор. КС3.</t>
  </si>
  <si>
    <t>Право на использование "АПКШ "Континент". Версия 3.9". L2VPN Криптокоммутатор (КК) на платформе IPC-500F (поддерживаемые платформы: LN-015С).
Включает право на подключение 1 устройства "АПКШ "Континент". Версия 3.9" к ЦУС.
ТП уровня Базовый, срок 1 год.</t>
  </si>
  <si>
    <t>K3-500-CC-KC3-lic</t>
  </si>
  <si>
    <t>Право на использование "АПКШ "Континент". Версия 3.9" на платформе IPC-500. Базовая лицензия. L2VPN Криптокоммутатор. КС3.</t>
  </si>
  <si>
    <t>Право на использование "АПКШ "Континент". Версия 3.9". L2VPN Криптокоммутатор (КК) на платформе IPC-500 (поддерживаемые платформы: LN-015B). 
Включает право на подключение 1 устройства "АПКШ "Континент". Версия 3.9" к ЦУС.
ТП уровня Базовый, срок 1 год.</t>
  </si>
  <si>
    <t>K3-400-CC-KC3-lic</t>
  </si>
  <si>
    <t>Право на использование "АПКШ "Континент". Версия 3.9" на платформе IPC-400. Базовая лицензия. L2VPN Криптокоммутатор. КС3.</t>
  </si>
  <si>
    <t>Право на использование "АПКШ "Континент". Версия 3.9". L2VPN Криптокоммутатор (КК) на платформе IPC-400 (поддерживаемые платформы: S021).
Включает право на подключение 1 устройства "АПКШ "Континент". Версия 3.9" к ЦУС.
ТП уровня Базовый, срок 1 год.</t>
  </si>
  <si>
    <t>K3-100-CC-KC3-lic</t>
  </si>
  <si>
    <t>Право на использование "АПКШ "Континент". Версия 3.9" на платформе IPC-100. Базовая лицензия. L2VPN Криптокоммутатор. КС3.</t>
  </si>
  <si>
    <t>Право на использование "АПКШ "Континент". Версия 3.9". L2VPN Криптокоммутатор (КК) на платформе IPC-100 (поддерживаемые платформы: S102, 92E3). 
Включает право на подключение 1 устройства "АПКШ "Континент". Версия 3.9" к ЦУС.
ТП уровня Базовый, срок 1 год.</t>
  </si>
  <si>
    <t>K3-25-CC-KC3-lic</t>
  </si>
  <si>
    <t>Право на использование "АПКШ "Континент". Версия 3.9" на платформе IPC-25. Базовая лицензия. L2VPN Криптокоммутатор. КС3.</t>
  </si>
  <si>
    <t>Право на использование "АПКШ "Континент". Версия 3.9". L2VPN Криптокоммутатор (КК) на платформе IPC-25 (поддерживаемые платформы: S115, 92D9).
Включает право на подключение 1 устройства "АПКШ "Континент". Версия 3.9" к ЦУС.
ТП уровня Базовый, срок 1 год.</t>
  </si>
  <si>
    <t>Лицензия на использование "АПКШ "Континент". Версия 3.9". Кластер КК.</t>
  </si>
  <si>
    <t>K3-IPC1000NF2-CC-HA-KC3-lic</t>
  </si>
  <si>
    <t>Право на использование "АПКШ "Континент". Версия 3.9" на отказоустойчивом кластере из 2-х платформ IPC-1000NF2.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</si>
  <si>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IPC1000NF2 (поддерживаемые платформы: DV-031F). 
Включает право на подключение 1 устройства "АПКШ "Континент". Версия 3.9" к ЦУС.
ТП уровня Базовый, срок 1 год..</t>
  </si>
  <si>
    <t>K3-1000F2/1000F/1000-CC-HA-KC3-lic</t>
  </si>
  <si>
    <t>Право на использование "АПКШ "Континент". Версия 3.9" на отказоустойчивом кластере из 2-х платформ IPC-1000F2/1000F/1000.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</si>
  <si>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t>
  </si>
  <si>
    <t>K3-800F-CC-HA-KC3-lic</t>
  </si>
  <si>
    <t>Право на использование "АПКШ "Континент". Версия 3.9" на отказоустойчивом кластере из 2-х платформ IPC-800F.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</si>
  <si>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IPC-800F (поддерживаемые платформы: DV-030B). 
Включает право на подключение 1 устройства "АПКШ "Континент". Версия 3.9" к ЦУС.
ТП уровня Базовый, срок 1 год..</t>
  </si>
  <si>
    <t>K3-600-CC-HA-KC3-lic</t>
  </si>
  <si>
    <t>Право на использование "АПКШ "Континент". Версия 3.9" на отказоустойчивом кластере из 2-х платформ IPC-600.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</si>
  <si>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IPC-600 (поддерживаемые платформы: DV-030A).
Включает право на подключение 1 устройства "АПКШ "Континент". Версия 3.9" к ЦУС.
ТП уровня Базовый, срок 1 год.</t>
  </si>
  <si>
    <t>K3-500F-CC-HA-KC3-lic</t>
  </si>
  <si>
    <t>Право на использование "АПКШ "Континент". Версия 3.9" на отказоустойчивом кластере из 2-х платформ IPC-500F.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</si>
  <si>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IPC-500F (поддерживаемые платформы: LN-015С).
Включает право на подключение 1 устройства "АПКШ "Континент". Версия 3.9" к ЦУС.
ТП уровня Базовый, срок 1 год.</t>
  </si>
  <si>
    <t>K3-500-CC-HA-KC3-lic</t>
  </si>
  <si>
    <t>Право на использование "АПКШ "Континент". Версия 3.9" на отказоустойчивом кластере из 2-х платформ IPC-500.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</si>
  <si>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IPC-500 (поддерживаемые платформы: LN-015B). 
Включает право на подключение 1 устройства "АПКШ "Континент". Версия 3.9" к ЦУС.
ТП уровня Базовый, срок 1 год.</t>
  </si>
  <si>
    <t>K3-400-CC-HA-KC3-lic</t>
  </si>
  <si>
    <t>Право на использование "АПКШ "Континент". Версия 3.9" на отказоустойчивом кластере из 2-х платформ IPC-400.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</si>
  <si>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IPC-400 (поддерживаемые платформы: S021).
Включает право на подключение 1 устройства "АПКШ "Континент". Версия 3.9" к ЦУС.
ТП уровня Базовый, срок 1 год.</t>
  </si>
  <si>
    <t>K3-100-CC-HA-KC3-lic</t>
  </si>
  <si>
    <t>Право на использование "АПКШ "Континент". Версия 3.9" на отказоустойчивом кластере из 2-х платформ IPC-100. Базовая лицензия. L2VPN Криптокоммутатор. КС3.</t>
  </si>
  <si>
    <t>Право на использование "АПКШ "Континент". Версия 3.9". L2VPN Криптокоммутатор (КК) в отказоустойчивом (HA) исполнение на платформе IPC-100 (поддерживаемые платформы: S102, 92E3). 
Включает право на подключение 1 устройства "АПКШ "Континент". Версия 3.9" к ЦУС.
ТП уровня Базовый, срок 1 год.</t>
  </si>
  <si>
    <t>Лицензия на использование "АПКШ "Континент". Версия 3.9". Детектор Атак (ДА).</t>
  </si>
  <si>
    <t>K3-1000F/1000-DA-lic</t>
  </si>
  <si>
    <t xml:space="preserve">Право на использование "АПКШ "Континент". Версия 3.9" на платформе IPC-1000F2/1000F/1000. Базовая лицензия. Детектор Атак. </t>
  </si>
  <si>
    <t>Право на использование "АПКШ "Континент". Версия 3.9". Детектор Атак (ДА) на платформе IPC-1000F2/1000F/1000 (поддерживаемые платформы: S021, DV-031B).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</si>
  <si>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K3-800F-DA-lic</t>
  </si>
  <si>
    <t xml:space="preserve">Право на использование "АПКШ "Континент". Версия 3.9" на платформе IPC-800F. Базовая лицензия. Детектор Атак. </t>
  </si>
  <si>
    <t>Право на использование "АПКШ "Континент". Версия 3.9". Детектор Атак (ДА) на платформе IPC-800F (поддерживаемые платформы: DV-030B).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</si>
  <si>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K3-600-DA-lic</t>
  </si>
  <si>
    <t xml:space="preserve">Право на использование "АПКШ "Континент". Версия 3.9" на платформе IPC-600. Базовая лицензия. Детектор Атак. </t>
  </si>
  <si>
    <t>Право на использование "АПКШ "Континент". Версия 3.9". Детектор Атак (ДА) на платформе IPC-600 (поддерживаемые платформы: DV-030A).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</si>
  <si>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K3-500F-DA-lic</t>
  </si>
  <si>
    <t xml:space="preserve">Право на использование "АПКШ "Континент". Версия 3.9" на платформе IPC-500F. Базовая лицензия. Детектор Атак. </t>
  </si>
  <si>
    <t>Право на использование "АПКШ "Континент". Версия 3.9". Детектор Атак (ДА) на платформе IPC-500F (поддерживаемые платформы: LN-015С).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</si>
  <si>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K3-500-DA-lic</t>
  </si>
  <si>
    <t xml:space="preserve">Право на использование "АПКШ "Континент". Версия 3.9" на платформе IPC-500. Базовая лицензия. Детектор Атак. </t>
  </si>
  <si>
    <t>Право на использование "АПКШ "Континент". Версия 3.9". Детектор Атак (ДА) на платформе IPC-500 (поддерживаемые платформы: LN-015B).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</si>
  <si>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K3-400-DA-lic</t>
  </si>
  <si>
    <t xml:space="preserve">Право на использование "АПКШ "Континент". Версия 3.9" на платформе IPC-400. Базовая лицензия. Детектор Атак. </t>
  </si>
  <si>
    <t>Право на использование "АПКШ "Континент". Версия 3.9". Детектор Атак (ДА) на платформе IPC-400 (поддерживаемые платформы: S021).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</si>
  <si>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K3-100-DA-lic</t>
  </si>
  <si>
    <t xml:space="preserve">Право на использование "АПКШ "Континент". Версия 3.9" на платформе IPC-100. Базовая лицензия. Детектор Атак. </t>
  </si>
  <si>
    <t>Право на использование "АПКШ "Континент". Версия 3.9". Детектор Атак (ДА) на платформе IPC-100 (поддерживаемые платформы: S102, 92E3).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</si>
  <si>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K3-25-DA-lic</t>
  </si>
  <si>
    <t xml:space="preserve">Право на использование "АПКШ "Континент". Версия 3.9" на платформе IPC-25. Базовая лицензия. Детектор Атак. </t>
  </si>
  <si>
    <t>Право на использование "АПКШ "Континент". Версия 3.9". Детектор Атак (ДА) на платформе IPC-25 (поддерживаемые платформы: S115, 92D9).
Включает право на подключение 1 устройства "АПКШ "Континент". Версия 3.9" к ЦУС.
ТП уровня Базовый, срок 1 год + Лицензия на обновление базы решающих правил (сигнатур) ДА, срок действия 1 год.</t>
  </si>
  <si>
    <t>K3-CM-KC3-DISK-SKZI/SZI</t>
  </si>
  <si>
    <t>Установочный комплект для обновления "АПКШ "Континент". Версия 3.9". ЦУС. KC3.</t>
  </si>
  <si>
    <r>
      <rPr>
        <b/>
        <sz val="9"/>
        <color rgb="FFC00000"/>
        <rFont val="Arial"/>
        <family val="2"/>
        <charset val="204"/>
      </rPr>
      <t>Продается только в комплекте с правом на обновление ЦУС.</t>
    </r>
    <r>
      <rPr>
        <sz val="9"/>
        <rFont val="Arial"/>
        <family val="2"/>
        <charset val="204"/>
      </rPr>
      <t xml:space="preserve">
Установочный комплект АПКШ "Континент". Версия 3.9 состав:
</t>
    </r>
    <r>
      <rPr>
        <sz val="9"/>
        <color theme="1"/>
        <rFont val="Arial"/>
        <family val="2"/>
        <charset val="204"/>
      </rPr>
      <t xml:space="preserve">- DVD-диск с дистрибутивом
- CD-диск с документацией
- Формуляр ФСБ/ФСТЭК
</t>
    </r>
    <r>
      <rPr>
        <sz val="9"/>
        <rFont val="Arial"/>
        <family val="2"/>
        <charset val="204"/>
      </rPr>
      <t>- Учетный номер СКЗИ
- Паспорт платформы ФСБ/ФСТЭК
Сертификация: ФСБ (КС3, МСЭ4), ФСТЭК (МЭ А3, СОВ3, УД3).</t>
    </r>
  </si>
  <si>
    <t>K3-CM-ACS-KC3-DISK-SKZI/SZI</t>
  </si>
  <si>
    <t>Установочный комплект для обновления "АПКШ "Континент". Версия 3.9". ЦУС-СД. KC3.</t>
  </si>
  <si>
    <r>
      <rPr>
        <b/>
        <sz val="9"/>
        <color rgb="FFC00000"/>
        <rFont val="Arial"/>
        <family val="2"/>
        <charset val="204"/>
      </rPr>
      <t>Продается только в комплекте с правом на обновление ЦУС-СД.</t>
    </r>
    <r>
      <rPr>
        <sz val="9"/>
        <color theme="1"/>
        <rFont val="Arial"/>
        <family val="2"/>
        <charset val="204"/>
      </rPr>
      <t xml:space="preserve">
Установочный комплект АПКШ "Континент". Версия 3.9, состав:
- DVD-диск с дистрибутивом
- CD-диск с документацией
- Формуляр ФСБ/ФСТЭК
- Учетный номер СКЗИ
- Паспорт платформы ФСБ/ФСТЭК
Сертификация: ФСБ (КС3, МСЭ4), ФСТЭК (МЭ А3, СОВ3, УД3).</t>
    </r>
  </si>
  <si>
    <t>Дополнительные модули. В цену включен НДС 20%</t>
  </si>
  <si>
    <t>K4-40GB-QSFP-Optic  </t>
  </si>
  <si>
    <t xml:space="preserve">Модуль трансивера SC-QSFP+-SR4-M. </t>
  </si>
  <si>
    <t>Модуль 40G QSFP+.
Для платформ: IPC-3000F40.</t>
  </si>
  <si>
    <t>К4-3000F-10GB-SFP-Optic</t>
  </si>
  <si>
    <t xml:space="preserve">Модуль трансивера SC-SFP+SR-10G. </t>
  </si>
  <si>
    <t>Модуль 10G SFP+ 10GBASE-SR, IPC-SW.
Для платформ: IPC-3000F, IPC-3000NF2, IPC-1000NF2, IPC-R3000, IPC-R1000, IPC-R1000NF2, IPC-R800, IPC-R300, IPC-R550, IPC-R800, IPC-R3000.</t>
  </si>
  <si>
    <t>К4-3000F/1000F-1GB-SFP-Optic</t>
  </si>
  <si>
    <t>Модуль трансивера SC-SFP-SX-1G.</t>
  </si>
  <si>
    <t>Модуль 1G SFP 1000BASE-SX.
Для платформ: IPC-3000F, IPC-1000F, IPC-1000NF2, IPC- R3000, IPC-R1000, IPC-R1000NF2, IPC-R800, IPC-800F, IPC-500F, IPC-50, IPC-R10, IPC-R50, IPC-R300, IPC-R550, IPC-R800, IPC-R3000</t>
  </si>
  <si>
    <t>К4-3000F/1000F-1GB-SFP-Copper</t>
  </si>
  <si>
    <t>Модуль трансивера SC-SFP-Copper-100-1000M.</t>
  </si>
  <si>
    <t>Модуль 1G SFP 1000BASE-T.
Для платформ: IPC-3000F, IPC-1000F, IPC-1000NF2, IPC-800F, IPC-500F, IPC-50.</t>
  </si>
  <si>
    <t>K3-SUPPORT-ST</t>
  </si>
  <si>
    <t>Ключ активации сервиса прямой технической поддержки уровня "Стандартный" для "АПКШ "Континент". Версия 3.9".</t>
  </si>
  <si>
    <r>
      <rPr>
        <b/>
        <sz val="8"/>
        <color rgb="FFC00000"/>
        <rFont val="Arial"/>
        <family val="2"/>
        <charset val="204"/>
      </rPr>
      <t>ТП рассчитывается от стоимости аппаратной платформы и базовой лицензии.</t>
    </r>
    <r>
      <rPr>
        <sz val="8"/>
        <rFont val="Arial"/>
        <family val="2"/>
        <charset val="204"/>
      </rPr>
      <t xml:space="preserve">
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r>
  </si>
  <si>
    <t>K3-SUPPORT-EXT</t>
  </si>
  <si>
    <t>Ключ активации сервиса прямой технической поддержки уровня "Расширенный" для "АПКШ "Континент". Версия 3.9".</t>
  </si>
  <si>
    <r>
      <rPr>
        <b/>
        <sz val="8"/>
        <color rgb="FFC00000"/>
        <rFont val="Arial"/>
        <family val="2"/>
        <charset val="204"/>
      </rPr>
      <t>ТП рассчитывается от стоимости аппаратной платформы и базовой лицензии.</t>
    </r>
    <r>
      <rPr>
        <sz val="8"/>
        <rFont val="Arial"/>
        <family val="2"/>
        <charset val="204"/>
      </rPr>
      <t xml:space="preserve">
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r>
  </si>
  <si>
    <t>K3-SUPPORT-VIP</t>
  </si>
  <si>
    <t>Ключ активации сервиса прямой технической поддержки уровня "VIP" для "АПКШ "Континент". Версия 3.9".</t>
  </si>
  <si>
    <r>
      <rPr>
        <b/>
        <sz val="8"/>
        <color rgb="FFC00000"/>
        <rFont val="Arial"/>
        <family val="2"/>
        <charset val="204"/>
      </rPr>
      <t>ТП рассчитывается от стоимости аппаратной платформы и базовой лицензии.</t>
    </r>
    <r>
      <rPr>
        <sz val="8"/>
        <rFont val="Arial"/>
        <family val="2"/>
        <charset val="204"/>
      </rPr>
      <t xml:space="preserve">
Техническая поддержка оказывается службой технической поддержки ООО "Код Безопасности". 
Включает следующее:
- Выделенный инженер;
- 100 плановых выездов на площадку заказчика. </t>
    </r>
  </si>
  <si>
    <t>K3-SUPPORT-COST</t>
  </si>
  <si>
    <t>Ключ активации сервиса совместной технической поддержки уровня "Стандартный" для "АПКШ "Континент". Версия 3.9".</t>
  </si>
  <si>
    <r>
      <rPr>
        <b/>
        <sz val="8"/>
        <color rgb="FFC00000"/>
        <rFont val="Arial"/>
        <family val="2"/>
        <charset val="204"/>
      </rPr>
      <t>ТП рассчитывается от стоимости аппаратной платформы и базовой лицензии.</t>
    </r>
    <r>
      <rPr>
        <sz val="8"/>
        <rFont val="Arial"/>
        <family val="2"/>
        <charset val="204"/>
      </rPr>
      <t xml:space="preserve">
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 получение пакетов обновления для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r>
  </si>
  <si>
    <t>K3-SUPPORT-COEXT</t>
  </si>
  <si>
    <t>Ключ активации сервиса совместной технической поддержки уровня "Расширенный" для "АПКШ "Континент". Версия 3.9".</t>
  </si>
  <si>
    <r>
      <rPr>
        <b/>
        <sz val="8"/>
        <color rgb="FFC00000"/>
        <rFont val="Arial"/>
        <family val="2"/>
        <charset val="204"/>
      </rPr>
      <t>ТП рассчитывается от стоимости аппаратной платформы и базовой лицензии.</t>
    </r>
    <r>
      <rPr>
        <sz val="8"/>
        <rFont val="Arial"/>
        <family val="2"/>
        <charset val="204"/>
      </rPr>
      <t xml:space="preserve">
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Специальные условия на приобретение новых версий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r>
  </si>
  <si>
    <t>K3- 3000FC-SUP-ST</t>
  </si>
  <si>
    <t>Ключ активации сервиса прямой технической поддержки уровня "Стандартный" для "АПКШ "Континент". Версия 3.9". Платформа IPC-3000FC.</t>
  </si>
  <si>
    <t>K3-3034F/3034/3000F-SUP-ST</t>
  </si>
  <si>
    <t>Ключ активации сервиса прямой технической поддержки уровня "Стандартный" для "АПКШ "Континент". Версия 3.9". Платформа IPC-3034F/3034/3000F.</t>
  </si>
  <si>
    <t>K3-1000/1000F/1000F2-SUP-ST</t>
  </si>
  <si>
    <t>Ключ активации сервиса прямой технической поддержки уровня "Стандартный" для "АПКШ "Континент". Версия 3.9". Платформа IPC-1000/1000F/1000F2.</t>
  </si>
  <si>
    <t>K3-400-SUP-ST</t>
  </si>
  <si>
    <t>Ключ активации сервиса прямой технической поддержки уровня "Стандартный" для "АПКШ "Континент". Версия 3.9". Платформа IPC-400.</t>
  </si>
  <si>
    <t>K3-800F-SUP-ST</t>
  </si>
  <si>
    <t>Ключ активации сервиса прямой технической поддержки уровня "Стандартный" для "АПКШ "Континент". Версия 3.9". Платформа IPC-800F.</t>
  </si>
  <si>
    <t>K3-600-SUP-ST</t>
  </si>
  <si>
    <t>Ключ активации сервиса прямой технической поддержки уровня "Стандартный" для "АПКШ "Континент". Версия 3.9". Платформа IPC-600.</t>
  </si>
  <si>
    <t>K3-500F-SUP-ST</t>
  </si>
  <si>
    <t>Ключ активации сервиса прямой технической поддержки уровня "Стандартный" для "АПКШ "Континент". Версия 3.9". Платформа IPC-500F.</t>
  </si>
  <si>
    <t>K3-500-SUP-ST</t>
  </si>
  <si>
    <t>Ключ активации сервиса прямой технической поддержки уровня "Стандартный" для "АПКШ "Континент". Версия 3.9". Платформа IPC-500.</t>
  </si>
  <si>
    <t>K3-100-SUP-ST</t>
  </si>
  <si>
    <t>Ключ активации сервиса прямой технической поддержки уровня "Стандартный" для "АПКШ "Континент". Версия 3.9". Платформа IPC-100.</t>
  </si>
  <si>
    <t>K3-25-SUP-ST</t>
  </si>
  <si>
    <t>Ключ активации сервиса прямой технической поддержки уровня "Стандартный" для "АПКШ "Континент". Версия 3.9". Платформа IPC-25.</t>
  </si>
  <si>
    <t>K3- 3000FC-SUP-EXT</t>
  </si>
  <si>
    <t>Ключ активации сервиса прямой технической поддержки уровня "Расширенный" для "АПКШ "Континент". Версия 3.9". Платформа IPC-3000FC.</t>
  </si>
  <si>
    <t>K3-3034F/3034/3000F-SUP-EXT</t>
  </si>
  <si>
    <t>Ключ активации сервиса прямой технической поддержки уровня "Расширенный" для "АПКШ "Континент". Версия 3.9". Платформа IPC-3034F/3034/3000F.</t>
  </si>
  <si>
    <t>K3-1000/1000F/1000F2-SUP-EXT</t>
  </si>
  <si>
    <t>Ключ активации сервиса прямой технической поддержки уровня "Расширенный" для "АПКШ "Континент". Версия 3.9". Платформа IPC-1000/1000F/1000F2.</t>
  </si>
  <si>
    <t>K3-400-SUP-EXT</t>
  </si>
  <si>
    <t>Ключ активации сервиса прямой технической поддержки уровня "Расширенный" для "АПКШ "Континент". Версия 3.9". Платформа IPC-400.</t>
  </si>
  <si>
    <t>K3-800F-SUP-EXT</t>
  </si>
  <si>
    <t>Ключ активации сервиса прямой технической поддержки уровня "Расширенный" для "АПКШ "Континент". Версия 3.9". Платформа IPC-800F.</t>
  </si>
  <si>
    <t>K3-600-SUP-EXT</t>
  </si>
  <si>
    <t>Ключ активации сервиса прямой технической поддержки уровня "Расширенный" для "АПКШ "Континент". Версия 3.9". Платформа IPC-600.</t>
  </si>
  <si>
    <t>K3-500F-SUP-EXT</t>
  </si>
  <si>
    <t>Ключ активации сервиса прямой технической поддержки уровня "Расширенный" для "АПКШ "Континент". Версия 3.9". Платформа IPC-500F.</t>
  </si>
  <si>
    <t>K3-500-SUP-EXT</t>
  </si>
  <si>
    <t>Ключ активации сервиса прямой технической поддержки уровня "Расширенный" для "АПКШ "Континент". Версия 3.9". Платформа IPC-500.</t>
  </si>
  <si>
    <t>K3-100-SUP-EXT</t>
  </si>
  <si>
    <t>Ключ активации сервиса прямой технической поддержки уровня "Расширенный" для "АПКШ "Континент". Версия 3.9". Платформа IPC-100.</t>
  </si>
  <si>
    <t>K3-25-SUP-EXT</t>
  </si>
  <si>
    <t>Ключ активации сервиса прямой технической поддержки уровня "Расширенный" для "АПКШ "Континент". Версия 3.9". Платформа IPC-25.</t>
  </si>
  <si>
    <t>К3-R3000-HW-KB-SP1Y</t>
  </si>
  <si>
    <t>АПКШ "Континент". Версия 3.9. Аппаратная платформа IPC-R3000. СКЗИ KB.</t>
  </si>
  <si>
    <t>K3-R3000-CM-KB-SP1Y</t>
  </si>
  <si>
    <t>АПКШ "Континент". Версия 3.9. Аппаратная платформа IPC-R3000. ЦУС. СКЗИ KB.</t>
  </si>
  <si>
    <t>К3-R3000-CM-KB-lic</t>
  </si>
  <si>
    <t>Право на использование "АПКШ "Континент". Версия 3.9" на платформе IPC-R3000. Базовая лицензия. ЦУС. СКЗИ KB.</t>
  </si>
  <si>
    <r>
      <t xml:space="preserve">Право на использование "АПКШ "Континент". Версия 3.9". ЦУС.
</t>
    </r>
    <r>
      <rPr>
        <b/>
        <sz val="8"/>
        <rFont val="Arial"/>
        <family val="2"/>
        <charset val="204"/>
      </rPr>
      <t>Лицензия предусмотрена для использования на платформе ЦУС.</t>
    </r>
    <r>
      <rPr>
        <sz val="8"/>
        <rFont val="Arial"/>
        <family val="2"/>
        <charset val="204"/>
      </rPr>
      <t xml:space="preserve">
Сертификация: ФСБ (КВ, МСЭ4).
ТП уровня Базовый, срок 1 год + Техническая гарантия, срок 1 год.
</t>
    </r>
    <r>
      <rPr>
        <b/>
        <sz val="8"/>
        <rFont val="Arial"/>
        <family val="2"/>
        <charset val="204"/>
      </rPr>
      <t>Не облагается НДС.</t>
    </r>
  </si>
  <si>
    <t>К3-R3000-base-KB-lic</t>
  </si>
  <si>
    <t>Право на использование "АПКШ "Континент". Версия 3.9" на платформе IPC-R3000. Базовая лицензия. Криптошлюз. СКЗИ KB.</t>
  </si>
  <si>
    <r>
      <t xml:space="preserve">Право на использование "АПКШ "Континент". Версия 3.9". Криптошлюз (КШ).
Сертификация: ФСБ (КВ, МСЭ4).
Включает право на подключение 1 устройства "АПКШ "Континент". Версия 3.9" к ЦУС.
ТП уровня Базовый, срок 1 год + Техническая гарантия, срок 1 год.
</t>
    </r>
    <r>
      <rPr>
        <b/>
        <sz val="8"/>
        <rFont val="Arial"/>
        <family val="2"/>
        <charset val="204"/>
      </rPr>
      <t>Не облагается НДС.</t>
    </r>
  </si>
  <si>
    <t>К3-R3000-CC-KB-lic</t>
  </si>
  <si>
    <t>Право на использование "АПКШ "Континент". Версия 3.9" на платформе IPC-R3000. Базовая лицензия. L2VPN Криптокоммутатор. СКЗИ KB.</t>
  </si>
  <si>
    <r>
      <t xml:space="preserve">Право на использование "АПКШ "Континент". Версия 3.9". L2VPN Криптокоммутатор (КК).
Включает право на подключение 1 устройства "АПКШ "Континент". Версия 3.9" к ЦУС.
Сертификация: ФСБ (КВ).
ТП уровня Базовый, срок 1 год + Техническая гарантия, срок 1 год.
</t>
    </r>
    <r>
      <rPr>
        <b/>
        <sz val="8"/>
        <rFont val="Arial"/>
        <family val="2"/>
        <charset val="204"/>
      </rPr>
      <t>Не облагается НДС.</t>
    </r>
  </si>
  <si>
    <t>К3-R3000-HW-KB-SUP-ST</t>
  </si>
  <si>
    <t>Ключ активации сервиса прямой технической поддержки уровня "Стандартный" для АПКШ "Континент", К3-R3000-HW-KB-SP1Y, K3-R3000-CM-KB-SP1Y.</t>
  </si>
  <si>
    <t>К3-R3000-HW-KB-SUP-EXT</t>
  </si>
  <si>
    <t>Ключ активации сервиса прямой технической поддержки уровня "Расширенный" для АПКШ "Континент", К3-R3000-HW-KB-SP1Y, K3-R3000-CM-KB-SP1Y.</t>
  </si>
  <si>
    <t>K3-R1000NF2-HW-KB-SP1Y</t>
  </si>
  <si>
    <t>АПКШ "Континент". Версия 3.9. Аппаратная платформа IPC-R1000NF2. СКЗИ KB.</t>
  </si>
  <si>
    <r>
      <t xml:space="preserve">Платформа IPC-R1000NF2 в корпусе высотой 1U.
Сетевые интерфейсы: 8 x 1000BASE-T RJ45, 8 x 1G SFP, 4 x 10G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</si>
  <si>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K3-R1000NF2-CM-KB-SP1Y</t>
  </si>
  <si>
    <t>АПКШ "Континент". Версия 3.9. Аппаратная платформа IPC-R1000NF2. ЦУС. СКЗИ KB.</t>
  </si>
  <si>
    <r>
      <t xml:space="preserve">Платформа IPC-R1000NF2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8 х 1G SFP, 4 x 10G SFP+. 
Платформа продается только в комплекте с одной из базовых лицензий ЦУС.
ТП уровня Базовый, срок 1 год + Техническая гарантия, срок 1 год.
</t>
    </r>
    <r>
      <rPr>
        <b/>
        <sz val="8"/>
        <rFont val="Arial"/>
        <family val="2"/>
        <charset val="204"/>
      </rPr>
      <t>В цену включен НДС 20%.</t>
    </r>
  </si>
  <si>
    <t>K3-R1000NF2-CM-KB-lic</t>
  </si>
  <si>
    <t>Право на использование "АПКШ "Континент". Версия 3.9" на платформе IPC-R1000NF2. Базовая лицензия. ЦУС. СКЗИ KB.</t>
  </si>
  <si>
    <r>
      <t xml:space="preserve">Право на использование "АПКШ "Континент". Версия 3.9". ЦУС.
</t>
    </r>
    <r>
      <rPr>
        <b/>
        <sz val="8"/>
        <rFont val="Arial"/>
        <family val="2"/>
        <charset val="204"/>
      </rPr>
      <t>Лицензия предусмотрена для использования на платформе ЦУС.</t>
    </r>
    <r>
      <rPr>
        <sz val="8"/>
        <rFont val="Arial"/>
        <family val="2"/>
        <charset val="204"/>
      </rPr>
      <t xml:space="preserve">
Сертификация: ФСБ (КВ).
ТП уровня Базовый, срок 1 год + Техническая гарантия, срок 1 год.
</t>
    </r>
    <r>
      <rPr>
        <b/>
        <sz val="8"/>
        <rFont val="Arial"/>
        <family val="2"/>
        <charset val="204"/>
      </rPr>
      <t>Не облагается НДС.</t>
    </r>
  </si>
  <si>
    <t>K3-R1000NF2-base-KB-lic</t>
  </si>
  <si>
    <t>Право на использование "АПКШ "Континент". Версия 3.9" на платформе IPC-R1000NF2. Базовая лицензия. Криптошлюз. СКЗИ KB.</t>
  </si>
  <si>
    <r>
      <t xml:space="preserve">Право на использование "АПКШ "Континент". Версия 3.9". Криптошлюз (КШ).
Включает право на подключение 1 устройства "АПКШ "Континент". Версия 3.9" к ЦУС.
Сертификация: ФСБ (КВ).
ТП уровня Базовый, срок 1 год + Техническая гарантия, срок 1 год.
</t>
    </r>
    <r>
      <rPr>
        <b/>
        <sz val="8"/>
        <rFont val="Arial"/>
        <family val="2"/>
        <charset val="204"/>
      </rPr>
      <t>Не облагается НДС.</t>
    </r>
  </si>
  <si>
    <t>K3-R1000NF2-CC-KB-lic</t>
  </si>
  <si>
    <t>Право на использование "АПКШ "Континент". Версия 3.9" на платформе IPC-R1000NF2. Базовая лицензия. L2VPN Криптокоммутатор. СКЗИ KB.</t>
  </si>
  <si>
    <t>K3-R1000NF2-HW-KB-SUP-ST</t>
  </si>
  <si>
    <t>Ключ активации сервиса прямой технической поддержки уровня "Стандартный" для АПКШ "Континент", K3-R1000NF2-HW-KB-SP1Y, K3-R1000NF2-CM-KB-SP1Y.</t>
  </si>
  <si>
    <t>K3-R1000NF2-HW-KB-SUP-EXT</t>
  </si>
  <si>
    <t>Ключ активации сервиса прямой технической поддержки уровня "Расширенный" для АПКШ "Континент", K3-R1000NF2-HW-KB-SP1Y, K3-R1000NF2-CM-KB-SP1Y.</t>
  </si>
  <si>
    <t>K3-R1000-HW-KB-SP1Y</t>
  </si>
  <si>
    <t>АПКШ "Континент". Версия 3.9. Аппаратная платформа IPC-R1000. СКЗИ KB.</t>
  </si>
  <si>
    <r>
      <t xml:space="preserve">Платформа IPC-R1000 в корпусе высотой 1U.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r>
      <rPr>
        <sz val="8"/>
        <rFont val="Arial"/>
        <family val="2"/>
        <charset val="204"/>
      </rPr>
      <t>.</t>
    </r>
  </si>
  <si>
    <t>K3-R1000-CM-KB-SP1Y</t>
  </si>
  <si>
    <t>АПКШ "Континент". Версия 3.9. Аппаратная платформа IPC-R1000. ЦУС. СКЗИ KB.</t>
  </si>
  <si>
    <r>
      <t xml:space="preserve">Платформа IPC-R1000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ТП уровня Базовый, срок 1 год + Техническая гарантия, срок 1 год.
</t>
    </r>
    <r>
      <rPr>
        <b/>
        <sz val="8"/>
        <rFont val="Arial"/>
        <family val="2"/>
        <charset val="204"/>
      </rPr>
      <t>В цену включен НДС 20%</t>
    </r>
    <r>
      <rPr>
        <sz val="8"/>
        <rFont val="Arial"/>
        <family val="2"/>
        <charset val="204"/>
      </rPr>
      <t>.</t>
    </r>
  </si>
  <si>
    <t>K3-R1000-CM-KB-lic</t>
  </si>
  <si>
    <t>Право на использование "АПКШ "Континент". Версия 3.9" на платформе IPC-R1000. Базовая лицензия. ЦУС. СКЗИ KB.</t>
  </si>
  <si>
    <t>K3-R1000-base-KB-lic</t>
  </si>
  <si>
    <t>Право на использование "АПКШ "Континент". Версия 3.9" на платформе IPC-R1000. Базовая лицензия. Криптошлюз. СКЗИ KB.</t>
  </si>
  <si>
    <r>
      <t xml:space="preserve">Право на использование "АПКШ "Континент". Версия 3.9". Криптошлюз (КШ).
Включает право на подключение 1 устройства "АПКШ "Континент". Версия 3.9" к ЦУС.
Сертификация: ФСБ (КВ, МСЭ4).
ТП уровня Базовый, срок 1 год + Техническая гарантия, срок 1 год.
</t>
    </r>
    <r>
      <rPr>
        <b/>
        <sz val="8"/>
        <rFont val="Arial"/>
        <family val="2"/>
        <charset val="204"/>
      </rPr>
      <t>Не облагается НДС.</t>
    </r>
  </si>
  <si>
    <t>K3-R1000-CC-KB-lic</t>
  </si>
  <si>
    <t>Право на использование "АПКШ "Континент". Версия 3.9" на платформе IPC-R1000. Базовая лицензия. L2VPN Криптокоммутатор. СКЗИ KB.</t>
  </si>
  <si>
    <t>K3-R1000-HW-KB-SUP-ST</t>
  </si>
  <si>
    <t>Ключ активации сервиса прямой технической поддержки уровня "Стандартный" для АПКШ "Континент", K3-R1000-HW-KB-SP1Y, K3-R1000-CM-KB-SP1Y.</t>
  </si>
  <si>
    <t>K3-R1000-HW-KB-SUP-EXT</t>
  </si>
  <si>
    <t>Ключ активации сервиса прямой технической поддержки уровня "Расширенный" для АПКШ "Континент", K3-R1000-HW-KB-SP1Y, K3-R1000-CM-KB-SP1Y.</t>
  </si>
  <si>
    <t>К3-R800-HW-KB-SP1Y</t>
  </si>
  <si>
    <t>АПКШ "Континент". Версия 3.9. Аппаратная платформа IPC-R800. СКЗИ KB.</t>
  </si>
  <si>
    <r>
      <t xml:space="preserve">Платформа IPC-R800 в корпусе высотой 1U.
Сетевые интерфейсы: 8 x 1000BASE-T RJ45, 4x10GSFP+.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</si>
  <si>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K3-R800-CM-KB-SP1Y</t>
  </si>
  <si>
    <t>АПКШ "Континент". Версия 3.9. Аппаратная платформа IPC-R800. ЦУС. СКЗИ KB.</t>
  </si>
  <si>
    <r>
      <t xml:space="preserve">Платформа IPC-R800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8 x 1000BASE-T RJ45, 4x10GSFP+.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</si>
  <si>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К3-R800-CM-KB-lic</t>
  </si>
  <si>
    <t>Право на использование "АПКШ "Континент". Версия 3.9" на платформе IPC-R800. Базовая лицензия. ЦУС. СКЗИ KB.</t>
  </si>
  <si>
    <t>К3-R800-base-KB-lic</t>
  </si>
  <si>
    <t>Право на использование "АПКШ "Континент". Версия 3.9" на платформе IPC-R800. Базовая лицензия. Криптошлюз. СКЗИ KB.</t>
  </si>
  <si>
    <t>К3-R800-CC-KB-lic</t>
  </si>
  <si>
    <t>Право на использование "АПКШ "Континент". Версия 3.9" на платформе IPC-R800. Базовая лицензия. L2VPN Криптокоммутатор. СКЗИ KB.</t>
  </si>
  <si>
    <t>К3-R800-HW-KB-SUP-ST</t>
  </si>
  <si>
    <t>Ключ активации сервиса прямой технической поддержки уровня "Стандартный" для АПКШ "Континент", К3-R800-HW-KB-SP1Y, K3-R800-CM-KB-SP1Y.</t>
  </si>
  <si>
    <t>К3-R800-HW-KB-SUP-EXT</t>
  </si>
  <si>
    <t>Ключ активации сервиса прямой технической поддержки уровня "Расширенный" для АПКШ "Континент", К3-R800-HW-KB-SP1Y, K3-R800-CM-KB-SP1Y.</t>
  </si>
  <si>
    <t>К3-R550-HW-KB-SP1Y</t>
  </si>
  <si>
    <t>АПКШ "Континент". Версия 3.9. Аппаратная платформа IPC-R550. СКЗИ KB.</t>
  </si>
  <si>
    <t>K3-R550-CM-KB-SP1Y</t>
  </si>
  <si>
    <t>АПКШ "Континент". Версия 3.9. Аппаратная платформа IPC-R550. ЦУС. СКЗИ KB.</t>
  </si>
  <si>
    <r>
      <t xml:space="preserve">Платформа IPC-R550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</si>
  <si>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К3-R550-CM-KB-lic</t>
  </si>
  <si>
    <t>Право на использование "АПКШ "Континент". Версия 3.9" на платформе IPC-R550. Базовая лицензия. ЦУС. СКЗИ KB.</t>
  </si>
  <si>
    <t>К3-R550-base-KB-lic</t>
  </si>
  <si>
    <t>Право на использование "АПКШ "Континент". Версия 3.9" на платформе IPC-R550. Базовая лицензия. Криптошлюз. СКЗИ KB.</t>
  </si>
  <si>
    <t>К3-R550-CC-KB-lic</t>
  </si>
  <si>
    <t>Право на использование "АПКШ "Континент". Версия 3.9" на платформе IPC-R550. Базовая лицензия. L2VPN Криптокоммутатор. СКЗИ KB.</t>
  </si>
  <si>
    <t>К3-R550-HW-KB-SUP-ST</t>
  </si>
  <si>
    <t>Ключ активации сервиса прямой технической поддержки уровня "Стандартный" для АПКШ "Континент", К3-R550-HW-KB-SP1Y, K3-R550-CM-KB-SP1Y.</t>
  </si>
  <si>
    <t>К3-R550-HW-KB-SUP-EXT</t>
  </si>
  <si>
    <t>Ключ активации сервиса прямой технической поддержки уровня "Расширенный" для АПКШ "Континент", К3-R550-HW-KB-SP1Y, K3-R550-CM-KB-SP1Y.</t>
  </si>
  <si>
    <t>K3-R300-HW-KB-SP1Y</t>
  </si>
  <si>
    <t>АПКШ "Континент". Версия 3.9. Аппаратная платформа IPC-R300. СКЗИ KB.</t>
  </si>
  <si>
    <r>
      <t xml:space="preserve">Платформа IPC-R300 в корпусе Mini-ITX, с комплектом для монтажа в серверную стойку.
Сетевые интерфейсы: 4 x 1000BASE-T RJ45, 2 x Combo 1G RJ45/SFP, 2 x 10G 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</si>
  <si>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K3-R300-CM-KB-SP1Y</t>
  </si>
  <si>
    <t>АПКШ "Континент". Версия 3.9. Аппаратная платформа IPC-R300. ЦУС. СКЗИ KB.</t>
  </si>
  <si>
    <r>
      <t xml:space="preserve">Платформа IPC-R300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</si>
  <si>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K3-R300-CM-KB-lic</t>
  </si>
  <si>
    <t>Право на использование "АПКШ "Континент". Версия 3.9" на платформе IPC-R300. Базовая лицензия. ЦУС. СКЗИ KB.</t>
  </si>
  <si>
    <t>K3-R300-base-KB-lic</t>
  </si>
  <si>
    <t>Право на использование "АПКШ "Континент". Версия 3.9" на платформе IPC-R300. Базовая лицензия. Криптошлюз. СКЗИ KB.</t>
  </si>
  <si>
    <t>K3-R300-CC-KB-lic</t>
  </si>
  <si>
    <t>Право на использование "АПКШ "Континент". Версия 3.9" на платформе IPC-R300. Базовая лицензия. L2VPN Криптокоммутатор. СКЗИ KB.</t>
  </si>
  <si>
    <t>K3-R300-HW-KB-SUP-ST</t>
  </si>
  <si>
    <t>Ключ активации сервиса прямой технической поддержки уровня "Стандартный" для АПКШ "Континент", K3-R300-HW-KB-SP1Y, K3-R300-CM-KB-SP1Y.</t>
  </si>
  <si>
    <t>K3-R300-HW-KB-SUP-EXT</t>
  </si>
  <si>
    <t>Ключ активации сервиса прямой технической поддержки уровня "Расширенный" для АПКШ "Континент", K3-R300-HW-KB-SP1Y, K3-R300-CM-KB-SP1Y.</t>
  </si>
  <si>
    <t>K3-R50-HW-KB-SP1Y</t>
  </si>
  <si>
    <t>АПКШ "Континент". Версия 3.9. Аппаратная платформа IPC-R50. СКЗИ KB.</t>
  </si>
  <si>
    <r>
      <t xml:space="preserve">Платформа IPC-R50 в корпусе Mini-ITX, с комплектом для монтажа в серверную стойку.
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</si>
  <si>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K3-R50-CM-KB-SP1Y</t>
  </si>
  <si>
    <t>АПКШ "Континент". Версия 3.9. Аппаратная платформа IPC-R50. ЦУС. СКЗИ KB.</t>
  </si>
  <si>
    <r>
      <t xml:space="preserve">Платформа IPC-R50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</si>
  <si>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K3-R50-CM-KB-lic</t>
  </si>
  <si>
    <t>Право на использование "АПКШ "Континент". Версия 3.9" на платформе IPC-R50. Базовая лицензия. ЦУС. СКЗИ KB.</t>
  </si>
  <si>
    <t>K3-R50-base-KB-lic</t>
  </si>
  <si>
    <t>Право на использование "АПКШ "Континент". Версия 3.9" на платформе IPC-R50. Базовая лицензия. Криптошлюз. СКЗИ KB.</t>
  </si>
  <si>
    <t>K3-R50-CC-KB-lic</t>
  </si>
  <si>
    <t>Право на использование "АПКШ "Континент". Версия 3.9" на платформе IPC-R50. Базовая лицензия. L2VPN Криптокоммутатор. СКЗИ KB.</t>
  </si>
  <si>
    <t>K3-R50-HW-KB-SUP-ST</t>
  </si>
  <si>
    <t>Ключ активации сервиса прямой технической поддержки уровня "Стандартный" для АПКШ "Континент", K3-R50-HW-KB-SP1Y, K3-R50-CM-KB-SP1Y.</t>
  </si>
  <si>
    <t>K3-R50-HW-KB-SUP-EXT</t>
  </si>
  <si>
    <t>Ключ активации сервиса прямой технической поддержки уровня "Расширенный" для АПКШ "Континент", K3-R50-HW-KB-SP1Y, K3-R50-CM-KB-SP1Y.</t>
  </si>
  <si>
    <t>K3-R10-HW-KB-SP1Y</t>
  </si>
  <si>
    <t>АПКШ "Континент". Версия 3.9. Аппаратная платформа IPC-R10. СКЗИ KB.</t>
  </si>
  <si>
    <r>
      <t xml:space="preserve">Платформа IPC-R10 в корпусе Mini-ITX, с комплектом для монтажа в серверную стойку.
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</si>
  <si>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K3-R10-CM-KB-SP1Y</t>
  </si>
  <si>
    <t>АПКШ "Континент". Версия 3.9. Аппаратная платформа IPC-R10. ЦУС. СКЗИ KB.</t>
  </si>
  <si>
    <r>
      <t xml:space="preserve">Платформа IPC-R10 в корпусе Mini-ITX, с комплектом для монтажа в серверную стойку.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</si>
  <si>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K3-R10-CM-KB-lic</t>
  </si>
  <si>
    <t>Право на использование "АПКШ "Континент". Версия 3.9" на платформе IPC-R10. Базовая лицензия. ЦУС. СКЗИ KB.</t>
  </si>
  <si>
    <r>
      <t xml:space="preserve">Право на использование "АПКШ "Континент". Версия 3.9". ЦУС.
</t>
    </r>
    <r>
      <rPr>
        <b/>
        <sz val="8"/>
        <rFont val="Arial"/>
        <family val="2"/>
        <charset val="204"/>
      </rPr>
      <t xml:space="preserve">Лицензия предусмотрена для использования на платформе ЦУС.
</t>
    </r>
    <r>
      <rPr>
        <sz val="8"/>
        <rFont val="Arial"/>
        <family val="2"/>
        <charset val="204"/>
      </rPr>
      <t xml:space="preserve">Сертификация: ФСБ (КВ, МСЭ4).
ТП уровня Базовый, срок 1 год + Техническая гарантия, срок 1 год.
</t>
    </r>
    <r>
      <rPr>
        <b/>
        <sz val="8"/>
        <rFont val="Arial"/>
        <family val="2"/>
        <charset val="204"/>
      </rPr>
      <t>Не облагается НДС.</t>
    </r>
  </si>
  <si>
    <t>K3-R10-base-KB-lic</t>
  </si>
  <si>
    <t>Право на использование "АПКШ "Континент". Версия 3.9" на платформе IPC-R10. Базовая лицензия. Криптошлюз. СКЗИ KB.</t>
  </si>
  <si>
    <t>K3-R10-CC-KB-lic</t>
  </si>
  <si>
    <t>Право на использование "АПКШ "Континент". Версия 3.9" на платформе IPC-R10. Базовая лицензия. L2VPN Криптокоммутатор. СКЗИ KB.</t>
  </si>
  <si>
    <t>K3-R10-HW-KB-SUP-ST</t>
  </si>
  <si>
    <t>Ключ активации сервиса прямой технической поддержки уровня "Стандартный" для АПКШ "Континент", K3-R10-HW-KB-SP1Y, K3-R10-CM-KB-SP1Y.</t>
  </si>
  <si>
    <t>K3-R10-HW-KB-SUP-EXT</t>
  </si>
  <si>
    <t>Ключ активации сервиса прямой технической поддержки уровня "Расширенный" для АПКШ "Континент", K3-R10-HW-KB-SP1Y, K3-R10-CM-KB-SP1Y.</t>
  </si>
  <si>
    <t>K3-R3000-HW-HA-KB-SP1Y</t>
  </si>
  <si>
    <t>АПКШ "Континент". Версия 3.9. Отказоустойчивый кластер из 2-х аппаратных платформ IPC-R3000. СКЗИ KB.</t>
  </si>
  <si>
    <r>
      <t xml:space="preserve">Отказоустойчивый (HA) кластер из 2-х платформ IPC-R3000 высотой 1U.
Сетевые интерфейсы: 8 x 1000BASE-T RJ45, 8 x 10G 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</si>
  <si>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K3-R3000-base-HA-KB-lic</t>
  </si>
  <si>
    <t>Право на использование "АПКШ "Континент". Версия 3.9" на отказоустойчивом кластере из 2-х платформ IPC-R3000. Базовая лицензия. Криптошлюз. СКЗИ KB.</t>
  </si>
  <si>
    <r>
      <t xml:space="preserve">Право на использование "АПКШ "Континент". Версия 3.9". Криптошлюз (КШ) в отказоустойчивом (HA) исполнении.
Включает право на подключение 1 устройства "АПКШ "Континент". Версия 3.9" к ЦУС.
Сертификация: ФСБ (КВ, МСЭ4).
ТП уровня Базовый, срок 1 год + Техническая гарантия, срок 1 год.
</t>
    </r>
    <r>
      <rPr>
        <b/>
        <sz val="8"/>
        <rFont val="Arial"/>
        <family val="2"/>
        <charset val="204"/>
      </rPr>
      <t>Не облагается НДС.</t>
    </r>
  </si>
  <si>
    <t>K3-R3000-CC-HA-KB-lic</t>
  </si>
  <si>
    <t>Право на использование "АПКШ "Континент". Версия 3.9" на отказоустойчивом кластере из 2-х платформ IPC-R3000. Базовая лицензия. L2VPN Криптокоммутатор. СКЗИ KB.</t>
  </si>
  <si>
    <r>
      <t xml:space="preserve">Право на использование "АПКШ "Континент". Версия 3.9". L2VPN Криптокоммутатор (КК) в отказоустойчивом (HA) исполнении.
Включает право на подключение 1 устройства "АПКШ "Континент". Версия 3.9" к ЦУС.
Сертификация: ФСБ (КВ).
ТП уровня Базовый, срок 1 год + Техническая гарантия, срок 1 год.
</t>
    </r>
    <r>
      <rPr>
        <b/>
        <sz val="8"/>
        <rFont val="Arial"/>
        <family val="2"/>
        <charset val="204"/>
      </rPr>
      <t>Не облагается НДС.</t>
    </r>
  </si>
  <si>
    <t>K3-R3000-HW-HA-KB-SUP-ST</t>
  </si>
  <si>
    <t>Ключ активации сервиса прямой технической поддержки уровня "Стандартный" для АПКШ "Континент", K3-R3000-HW-HA-KB-SP1Y.</t>
  </si>
  <si>
    <t>K3-R3000-HW-HA-KB-SUP-EXT</t>
  </si>
  <si>
    <t>Ключ активации сервиса прямой технической поддержки уровня "Расширенный" для АПКШ "Континент", K3-R3000-HW-HA-KB-SP1Y.</t>
  </si>
  <si>
    <t>K3-R1000NF2-HW-HA-KB-SP1Y</t>
  </si>
  <si>
    <t>АПКШ "Континент". Версия 3.9. Отказоустойчивый кластер из 2-х аппаратных платформ IPC-R1000NF2. СКЗИ KB.</t>
  </si>
  <si>
    <r>
      <t xml:space="preserve">Отказоустойчивый (HA) кластер из 2-х платформ IPC-R1000NF2 высотой 1U.
Сетевые интерфейсы: 8 x 1000BASE-T RJ45, 8 x 1G SFP, 4 x 10G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</si>
  <si>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K3-R1000NF2-base-HA-KB-lic</t>
  </si>
  <si>
    <t>Право на использование "АПКШ "Континент". Версия 3.9" на отказоустойчивом кластере из 2-х платформ IPC-R1000NF2. Базовая лицензия. Криптошлюз. СКЗИ KB.</t>
  </si>
  <si>
    <t>K3-R1000NF2-CC-HA-KB-lic</t>
  </si>
  <si>
    <t>Право на использование "АПКШ "Континент". Версия 3.9" на отказоустойчивом кластере из 2-х платформ IPC-R1000NF2. Базовая лицензия. L2VPN Криптокоммутатор. СКЗИ KB.</t>
  </si>
  <si>
    <t>K3-R1000NF2-HW-HA-KB-SUP-ST</t>
  </si>
  <si>
    <t>Ключ активации сервиса прямой технической поддержки уровня "Стандартный" для АПКШ "Континент", K3-R1000NF2-HW-HA-KB-SP1Y.</t>
  </si>
  <si>
    <t>K3-R1000NF2-HW-HA-KB-SUP-EXT</t>
  </si>
  <si>
    <t>Ключ активации сервиса прямой технической поддержки уровня "Расширенный" для АПКШ "Континент", K3-R1000NF2-HW-HA-KB-SP1Y.</t>
  </si>
  <si>
    <t>K3-R1000-HW-HA-KB-SP1Y</t>
  </si>
  <si>
    <t>АПКШ "Континент". Версия 3.9. Отказоустойчивый кластер из 2-х аппаратных платформ IPC-R1000. СКЗИ KB.</t>
  </si>
  <si>
    <r>
      <t xml:space="preserve">Отказоустойчивый (HA) кластер из 2-х платформ IPC-R1000 высотой 1U.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</si>
  <si>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K3-R1000-base-HA-KB-lic</t>
  </si>
  <si>
    <t>Право на использование "АПКШ "Континент". Версия 3.9" на отказоустойчивом кластере из 2-х платформ IPC-R1000. Базовая лицензия. Криптошлюз. СКЗИ KB.</t>
  </si>
  <si>
    <t>K3-R1000-CC-HA-KB-lic</t>
  </si>
  <si>
    <t>Право на использование "АПКШ "Континент". Версия 3.9" на отказоустойчивом кластере из 2-х платформ IPC-R1000. Базовая лицензия. L2VPN Криптокоммутатор. СКЗИ KB.</t>
  </si>
  <si>
    <t>K3-R1000-HW-HA-KB-SUP-ST</t>
  </si>
  <si>
    <t>Ключ активации сервиса прямой технической поддержки уровня "Стандартный" для АПКШ "Континент", K3-R1000-HW-HA-KB-SP1Y.</t>
  </si>
  <si>
    <t>K3-R1000-HW-HA-KB-SUP-EXT</t>
  </si>
  <si>
    <t>Ключ активации сервиса прямой технической поддержки уровня "Расширенный" для АПКШ "Континент", K3-R1000-HW-HA-KB-SP1Y.</t>
  </si>
  <si>
    <t>K3-R800-HW-HA-KB-SP1Y</t>
  </si>
  <si>
    <t>АПКШ "Континент". Версия 3.9. Отказоустойчивый кластер из 2-х аппаратных платформ IPC-R800. СКЗИ KB.</t>
  </si>
  <si>
    <t>K3-R800-base-HA-KB-lic</t>
  </si>
  <si>
    <t>Право на использование "АПКШ "Континент". Версия 3.9" на отказоустойчивом кластере из 2-х платформ IPC-R800. Базовая лицензия. Криптошлюз. СКЗИ KB.</t>
  </si>
  <si>
    <t>K3-R800-CC-HA-KB-lic</t>
  </si>
  <si>
    <t>Право на использование "АПКШ "Континент". Версия 3.9" на отказоустойчивом кластере из 2-х платформ IPC-R800. Базовая лицензия. L2VPN Криптокоммутатор. СКЗИ KB.</t>
  </si>
  <si>
    <t>K3-R800-HW-HA-KB-SUP-ST</t>
  </si>
  <si>
    <t>Ключ активации сервиса прямой технической поддержки уровня "Стандартный" для АПКШ "Континент", K3-R800-HW-HA-KB-SP1Y.</t>
  </si>
  <si>
    <t>K3-R800-HW-HA-KB-SUP-EXT</t>
  </si>
  <si>
    <t>Ключ активации сервиса прямой технической поддержки уровня "Расширенный" для АПКШ "Континент", K3-R800-HW-HA-KB-SP1Y.</t>
  </si>
  <si>
    <t>K3-R550-HW-HA-KB-SP1Y</t>
  </si>
  <si>
    <t>АПКШ "Континент". Версия 3.9. Отказоустойчивый кластер из 2-х аппаратных платформ IPC-R550. СКЗИ KB.</t>
  </si>
  <si>
    <t>K3-R550-base-HA-KB-lic</t>
  </si>
  <si>
    <t>Право на использование "АПКШ "Континент". Версия 3.9" на отказоустойчивом кластере из 2-х платформ IPC-R550. Базовая лицензия. Криптошлюз. СКЗИ KB.</t>
  </si>
  <si>
    <t>K3-R550-CC-HA-KB-lic</t>
  </si>
  <si>
    <t>Право на использование "АПКШ "Континент". Версия 3.9" на отказоустойчивом кластере из 2-х платформ IPC-R550. Базовая лицензия. L2VPN Криптокоммутатор. СКЗИ KB.</t>
  </si>
  <si>
    <t>K3-R550-HW-HA-KB-SUP-ST</t>
  </si>
  <si>
    <t>Ключ активации сервиса прямой технической поддержки уровня "Стандартный" для АПКШ "Континент", K3-R550-HW-HA-KB-SP1Y.</t>
  </si>
  <si>
    <t>K3-R550-HW-HA-KB-SUP-EXT</t>
  </si>
  <si>
    <t>Ключ активации сервиса прямой технической поддержки уровня "Расширенный" для АПКШ "Континент", K3-R550-HW-HA-KB-SP1Y.</t>
  </si>
  <si>
    <t>K3-R300-HW-HA-KB-SP1Y</t>
  </si>
  <si>
    <t>АПКШ "Континент". Версия 3.9. Отказоустойчивый кластер из 2-х аппаратных платформ IPC-R300. СКЗИ KB.</t>
  </si>
  <si>
    <t>K3-R300-base-HA-KB-lic</t>
  </si>
  <si>
    <t>Право на использование "АПКШ "Континент". Версия 3.9" на отказоустойчивом кластере из 2-х платформ IPC-R300. Базовая лицензия. Криптошлюз. СКЗИ KB.</t>
  </si>
  <si>
    <t>K3-R300-CC-HA-KB-lic</t>
  </si>
  <si>
    <t>Право на использование "АПКШ "Континент". Версия 3.9" на отказоустойчивом кластере из 2-х платформ IPC-R300. Базовая лицензия. L2VPN Криптокоммутатор. СКЗИ KB.</t>
  </si>
  <si>
    <t>K3-R300-HW-HA-KB-SUP-ST</t>
  </si>
  <si>
    <t>Ключ активации сервиса прямой технической поддержки уровня "Стандартный" для АПКШ "Континент", K3-R300-HW-HA-KB-SP1Y.</t>
  </si>
  <si>
    <t>K3-R300-HW-HA-KB-SUP-EXT</t>
  </si>
  <si>
    <t>Ключ активации сервиса прямой технической поддержки уровня "Расширенный" для АПКШ "Континент", K3-R300-HW-HA-KB-SP1Y.</t>
  </si>
  <si>
    <t>K3-R50-HW-HA-KB-SP1Y</t>
  </si>
  <si>
    <t>АПКШ "Континент". Версия 3.9. Отказоустойчивый кластер из 2-х аппаратных платформ IPC-R50. СКЗИ KB.</t>
  </si>
  <si>
    <r>
      <t xml:space="preserve">Отказоустойчивый (HA) кластер из 2-х платформ IPC-R50 в корпусе Mini-ITX, с комплектом для монтажа в серверную стойку.
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</si>
  <si>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K3-R50-base-HA-KB-lic</t>
  </si>
  <si>
    <t>Право на использование "АПКШ "Континент". Версия 3.9" на отказоустойчивом кластере из 2-х платформ IPC-R50. Базовая лицензия. Криптошлюз. СКЗИ KB.</t>
  </si>
  <si>
    <t>K3-R50-CC-HA-KB-lic</t>
  </si>
  <si>
    <t>Право на использование "АПКШ "Континент". Версия 3.9" на отказоустойчивом кластере из 2-х платформ IPC-R50. Базовая лицензия. L2VPN Криптокоммутатор. СКЗИ KB.</t>
  </si>
  <si>
    <t>K3-R50-HW-HA-KB-SUP-ST</t>
  </si>
  <si>
    <t>Ключ активации сервиса прямой технической поддержки уровня "Стандартный" для АПКШ "Континент", K3-R50-HW-HA-KB-SP1Y.</t>
  </si>
  <si>
    <t>K3-R50-HW-HA-KB-SUP-EXT</t>
  </si>
  <si>
    <t>Ключ активации сервиса прямой технической поддержки уровня "Расширенный" для АПКШ "Континент", K3-R50-HW-HA-KB-SP1Y.</t>
  </si>
  <si>
    <t>K3-3000F-CM-KB-lic</t>
  </si>
  <si>
    <t>Право на использование "АПКШ "Континент". Версия 3.9" на платформе IPC-3000F. Базовая лицензия. ЦУС. СКЗИ KB.</t>
  </si>
  <si>
    <t>Право на использование "АПКШ "Континент". Версия 3.9". ЦУС на платформе IPC-3000F (поддерживаемые платформы: S021).
ТП уровня Базовый, срок 1 год.</t>
  </si>
  <si>
    <t>K3-1000F-CM-KB-lic</t>
  </si>
  <si>
    <t>Право на использование "АПКШ "Континент". Версия 3.9" на платформе IPC-1000F. Базовая лицензия. ЦУС. СКЗИ KB.</t>
  </si>
  <si>
    <t>Право на использование "АПКШ "Континент". Версия 3.9". ЦУС на платформе IPC-1000F (поддерживаемые платформы: S021).
ТП уровня Базовый, срок 1 год.</t>
  </si>
  <si>
    <t>K3-100-CM-KB-lic</t>
  </si>
  <si>
    <t>Право на использование "АПКШ "Континент". Версия 3.9" на платформе IPC-100. Базовая лицензия. ЦУС. СКЗИ KB.</t>
  </si>
  <si>
    <t>Право на использование "АПКШ "Континент". Версия 3.9". ЦУС на платформе IPC-100 (поддерживаемые платформы: S102, MS-92E3). 
ТП уровня Базовый, срок 1 год.</t>
  </si>
  <si>
    <t>K3-25-CM-KB-lic</t>
  </si>
  <si>
    <t>Право на использование "АПКШ "Континент". Версия 3.9" на платформе IPC-25. Базовая лицензия. ЦУС. СКЗИ KB.</t>
  </si>
  <si>
    <t>Право на использование "АПКШ "Континент". Версия 3.9". ЦУС на платформе IPC-25 (поддерживаемые платформы: S115).
ТП уровня Базовый, срок 1 год.</t>
  </si>
  <si>
    <t>K3-3000F-base-KB-lic</t>
  </si>
  <si>
    <t>Право на использование "АПКШ "Континент". Версия 3.9" на платформе IPC-3000F. Базовая лицензия. Криптошлюз. СКЗИ KB.</t>
  </si>
  <si>
    <t>Право на использование "АПКШ "Континент". Версия 3.9". Криптошлюз (КШ) на платформе IPC-3000F (поддерживаемые платформы: S021).
Включает право на подключение 1 устройства "АПКШ "Континент". Версия 3.9" к ЦУС.
ТП уровня Базовый, срок 1 год.</t>
  </si>
  <si>
    <t>K3-1000F-base-KB-lic</t>
  </si>
  <si>
    <t>Право на использование "АПКШ "Континент". Версия 3.9" на платформе IPC-1000F. Базовая лицензия. Криптошлюз. СКЗИ KB.</t>
  </si>
  <si>
    <t>Право на использование "АПКШ "Континент". Версия 3.9". Криптошлюз (КШ) на платформе IPC-1000F (поддерживаемые платформы: S021).
Включает право на подключение 1 устройства "АПКШ "Континент". Версия 3.9" к ЦУС.
ТП уровня Базовый, срок 1 год.</t>
  </si>
  <si>
    <t>K3-100-base-KB-lic</t>
  </si>
  <si>
    <t>Право на использование "АПКШ "Континент". Версия 3.9" на платформе IPC-100. Базовая лицензия. Криптошлюз. СКЗИ KB.</t>
  </si>
  <si>
    <t>Право на использование "АПКШ "Континент". Версия 3.9". Криптошлюз (КШ) на платформе IPC-100 (поддерживаемые платформы: S102, MS-92E3). 
Включает право на подключение 1 устройства "АПКШ "Континент". Версия 3.9" к ЦУС.
ТП уровня Базовый, срок 1 год.</t>
  </si>
  <si>
    <t>K3-25-base-KB-lic</t>
  </si>
  <si>
    <t>Право на использование "АПКШ "Континент". Версия 3.9" на платформе IPC-25. Базовая лицензия. Криптошлюз. СКЗИ KB.</t>
  </si>
  <si>
    <t>Право на использование "АПКШ "Континент". Версия 3.9". Криптошлюз (КШ) на платформе IPC-25 (поддерживаемые платформы: S115).
Включает право на подключение 1 устройства "АПКШ "Континент". Версия 3.9" к ЦУС.
ТП уровня Базовый, срок 1 год.</t>
  </si>
  <si>
    <t>K3-3000F-CC-KB-lic</t>
  </si>
  <si>
    <t>Право на использование "АПКШ "Континент". Версия 3.9" на платформе IPC-3000F. Базовая лицензия. L2VPN Криптокоммутатор. СКЗИ KB.</t>
  </si>
  <si>
    <t>Право на использование "АПКШ "Континент". Версия 3.9". L2VPN Криптокоммутатор (КК) на платформе IPC-3000F (поддерживаемые платформы: S021).
Включает право на подключение 1 устройства "АПКШ "Континент". Версия 3.9" к ЦУС.
ТП уровня Базовый, срок 1 год.</t>
  </si>
  <si>
    <t>K3-1000F-CC-KB-lic</t>
  </si>
  <si>
    <t>Право на использование "АПКШ "Континент". Версия 3.9" на платформе IPC-1000F. Базовая лицензия. L2VPN Криптокоммутатор. СКЗИ KB.</t>
  </si>
  <si>
    <t>Право на использование "АПКШ "Континент". Версия 3.9". L2VPN Криптокоммутатор (КК) на платформе IPC-1000F (поддерживаемые платформы: S021).
Включает право на подключение 1 устройства "АПКШ "Континент". Версия 3.9" к ЦУС.
ТП уровня Базовый, срок 1 год.</t>
  </si>
  <si>
    <t>K3-100-CC-KB-lic</t>
  </si>
  <si>
    <t>Право на использование "АПКШ "Континент". Версия 3.9" на платформе IPC-100. Базовая лицензия. L2VPN Криптокоммутатор. СКЗИ KB.</t>
  </si>
  <si>
    <t>Право на использование "АПКШ "Континент". Версия 3.9". L2VPN Криптокоммутатор (КК) на платформе IPC-100 (поддерживаемые платформы: S102, MS-92E3). 
Включает право на подключение 1 устройства "АПКШ "Континент". Версия 3.9" к ЦУС.
ТП уровня Базовый, срок 1 год.</t>
  </si>
  <si>
    <t>K3-25-CC-KB-lic</t>
  </si>
  <si>
    <t>Право на использование "АПКШ "Континент". Версия 3.9" на платформе IPC-25. Базовая лицензия. L2VPN Криптокоммутатор. СКЗИ KB.</t>
  </si>
  <si>
    <t>Право на использование "АПКШ "Континент". Версия 3.9". L2VPN Криптокоммутатор (КК) на платформе IPC-25 (поддерживаемые платформы: S115).
Включает право на подключение 1 устройства "АПКШ "Континент". Версия 3.9" к ЦУС.
ТП уровня Базовый, срок 1 год.</t>
  </si>
  <si>
    <t>K3-CM-KB-DISK</t>
  </si>
  <si>
    <t>Установочный комплект для обновления "Расширенный" для "АПКШ "Континент". Версия 3.9". ЦУС. СКЗИ KB.</t>
  </si>
  <si>
    <t>Установочный комплект АПКШ "Континент", версия 3.9.3 КВ, состав:
- CD-диск с дистрибутивом
- СД-диск с документацией
- Формуляры ФСБ
- Учетный номер СКЗИ
- Паспорта платформы ФСБ
- Продается только в комплекте с правом на обновление ЦУС.
Сертификация: ФСБ (КВ).</t>
  </si>
  <si>
    <t>K3-FW-KB-DISK</t>
  </si>
  <si>
    <t>Установочный комплект для обновления "Расширенный" для "АПКШ "Континент". Версия 3.9". КШ. СКЗИ KB.</t>
  </si>
  <si>
    <t>K3-CC-KB-DISK</t>
  </si>
  <si>
    <t>Установочный комплект для обновления "Расширенный" для "АПКШ "Континент". Версия 3.9". КК. СКЗИ KB.</t>
  </si>
  <si>
    <t>K3- 3000F-SUP-ST</t>
  </si>
  <si>
    <t>Ключ активации сервиса прямой технической поддержки уровня "Стандартный" для "АПКШ "Континент". Версия 3.9". Платформа IPC-3000F.</t>
  </si>
  <si>
    <t>K3-1000F-SUP-ST</t>
  </si>
  <si>
    <t>Ключ активации сервиса прямой технической поддержки уровня "Стандартный" для "АПКШ "Континент". Версия 3.9". Платформа IPC-1000F.</t>
  </si>
  <si>
    <t>K3- 3000F-SUP-EXT</t>
  </si>
  <si>
    <t>Ключ активации сервиса прямой технической поддержки уровня "Расширенный" для "АПКШ "Континент". Версия 3.9". Платформа IPC-3000F.</t>
  </si>
  <si>
    <t>K3-1000F-SUP-EXT</t>
  </si>
  <si>
    <t>Ключ активации сервиса прямой технической поддержки уровня "Расширенный" для "АПКШ "Континент". Версия 3.9". Платформа IPC-1000F.</t>
  </si>
  <si>
    <t>Комплекс безопасности "Континент". Версия 4. Узел безопасности IPC-3000F40</t>
  </si>
  <si>
    <t>К4-3000F40-HW-SP1Y</t>
  </si>
  <si>
    <t>КБ "Континент". Версия 4. Узел безопасности. Аппаратная платформа IPC-3000F40.</t>
  </si>
  <si>
    <r>
      <t xml:space="preserve">Платформа IPC-3000F40 в корпусе высотой 1U.
Сетевые интерфейсы: 9 x 1000BASE-T RJ45, 4 x 10G SFP, 4 x 40G QSFP+.
Платформа продается только в комплекте с базовой лицензией (К4-3000F40-base-SP1Y).
</t>
    </r>
    <r>
      <rPr>
        <b/>
        <sz val="8"/>
        <rFont val="Arial"/>
        <family val="2"/>
        <charset val="204"/>
      </rPr>
      <t>В цену включен НДС 20%.</t>
    </r>
  </si>
  <si>
    <t>К4-3000F40-base-SP1Y</t>
  </si>
  <si>
    <t>Право на использование "КБ "Континент". Версия 4. Узел безопасности" на платформе IPC-3000F40. Базовая лицензия.</t>
  </si>
  <si>
    <r>
      <t xml:space="preserve">Право на использование ЦУС, L3VPN, МЭ, Сервер доступа на 2 подключения, поддержка работы в кластере. 
Сертификация: ФСТЭК (МЭ А4, СОВ4, УД4).
ТП уровня Базовый, срок 1 год + Техническая гарантия, срок 1 год.
</t>
    </r>
    <r>
      <rPr>
        <b/>
        <sz val="8"/>
        <rFont val="Arial"/>
        <family val="2"/>
        <charset val="204"/>
      </rPr>
      <t>Не облагается НДС.</t>
    </r>
  </si>
  <si>
    <t>К4-3000F40-UTM-base-lic</t>
  </si>
  <si>
    <t xml:space="preserve">Право на использование набора компонентов "Многофункциональный узел безопасности (UTM)" на платформе IPC-3000F40.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</si>
  <si>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IPC-3000F40.
</t>
    </r>
    <r>
      <rPr>
        <b/>
        <sz val="8"/>
        <rFont val="Arial"/>
        <family val="2"/>
        <charset val="204"/>
      </rPr>
      <t>Не облагается НДС.</t>
    </r>
  </si>
  <si>
    <t>К4-3000F40-UTM-adv-lic</t>
  </si>
  <si>
    <t>Право на использование набора компонентов "Многофункциональный узел безопасности (UTM)" на платформе IPC-3000F40.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</si>
  <si>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IPC-3000F40.
</t>
    </r>
    <r>
      <rPr>
        <b/>
        <sz val="8"/>
        <rFont val="Arial"/>
        <family val="2"/>
        <charset val="204"/>
      </rPr>
      <t>Не облагается НДС.</t>
    </r>
  </si>
  <si>
    <t>К4-3000F40-L2VPN-lic</t>
  </si>
  <si>
    <t>Право на использование компонента "L2VPN" на платформе IPC-3000F40.</t>
  </si>
  <si>
    <r>
      <t xml:space="preserve">Право на использование компонента L2VPN на платформе IPC-3000F40.
</t>
    </r>
    <r>
      <rPr>
        <b/>
        <sz val="8"/>
        <rFont val="Arial"/>
        <family val="2"/>
        <charset val="204"/>
      </rPr>
      <t>Не облагается НДС.</t>
    </r>
  </si>
  <si>
    <t>К4-3000F40-HW-SUP-SP1Y</t>
  </si>
  <si>
    <t>Ключ активации сервиса прямой технической поддержки уровня "Стандартный" для Континент 4, К4-3000F40-HW-SP1Y.</t>
  </si>
  <si>
    <t>К4-3000F40-HW-SUP-EXT</t>
  </si>
  <si>
    <t>Ключ активации сервиса прямой технической поддержки уровня "Расширенный" для Континент 4, К4-3000F40-HW-SP1Y.</t>
  </si>
  <si>
    <t>Комплекс безопасности "Континент". Версия 4. Узел безопасности IPC-R3000</t>
  </si>
  <si>
    <t>К4-R3000-HW-SP1Y</t>
  </si>
  <si>
    <t>КБ "Континент". Версия 4. Узел безопасности. Аппаратная платформа IPC-R3000.</t>
  </si>
  <si>
    <r>
      <t xml:space="preserve">Платформа IPC-R3000 в корпусе высотой 1U.
Сетевые интерфейсы: 8 x 1000BASE-T RJ45, 8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базовой лицензией (К4-R3000-base-SP1Y).
</t>
    </r>
    <r>
      <rPr>
        <b/>
        <sz val="8"/>
        <rFont val="Arial"/>
        <family val="2"/>
        <charset val="204"/>
      </rPr>
      <t>В цену включен НДС 20%.</t>
    </r>
  </si>
  <si>
    <t>К4-R3000-base-SP1Y</t>
  </si>
  <si>
    <t>Право на использование "КБ "Континент". Версия 4. Узел безопасности" на платформе IPC-R3000. Базовая лицензия.</t>
  </si>
  <si>
    <r>
      <t xml:space="preserve">Право на использование ЦУС, L3VPN, МЭ, Сервер доступа на 2 подключения, поддержка работы в кластере. 
Сертификация: ФСТЭК (МЭ А4, СОВ4, УД4). 
ТП уровня Базовый, срок 1 год + Техническая гарантия, срок 1 год.
</t>
    </r>
    <r>
      <rPr>
        <b/>
        <sz val="8"/>
        <rFont val="Arial"/>
        <family val="2"/>
        <charset val="204"/>
      </rPr>
      <t>Не облагается НДС.</t>
    </r>
  </si>
  <si>
    <t>К4-R3000-UTM-base-lic</t>
  </si>
  <si>
    <t xml:space="preserve">Право на использование набора компонентов "Многофункциональный узел безопасности (UTM)" на платформе IPC-R3000.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</si>
  <si>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IPC-R3000.
</t>
    </r>
    <r>
      <rPr>
        <b/>
        <sz val="8"/>
        <rFont val="Arial"/>
        <family val="2"/>
        <charset val="204"/>
      </rPr>
      <t>Не облагается НДС.</t>
    </r>
  </si>
  <si>
    <t>К4-R3000-UTM-adv-lic</t>
  </si>
  <si>
    <t>Право на использование набора компонентов "Многофункциональный узел безопасности (UTM)" на платформе IPC-R3000.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</si>
  <si>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IPC-R3000.
</t>
    </r>
    <r>
      <rPr>
        <b/>
        <sz val="8"/>
        <rFont val="Arial"/>
        <family val="2"/>
        <charset val="204"/>
      </rPr>
      <t>Не облагается НДС.</t>
    </r>
  </si>
  <si>
    <t>К4-R3000-L2VPN-lic</t>
  </si>
  <si>
    <t>Право на использование компонента "L2VPN" на платформе IPC-R3000.</t>
  </si>
  <si>
    <r>
      <t xml:space="preserve">Право на использование компонента L2VPN на платформе IPC-R3000.
</t>
    </r>
    <r>
      <rPr>
        <b/>
        <sz val="8"/>
        <rFont val="Arial"/>
        <family val="2"/>
        <charset val="204"/>
      </rPr>
      <t>Не облагается НДС.</t>
    </r>
  </si>
  <si>
    <t>К4-R3000-HPF-lic</t>
  </si>
  <si>
    <t>Право на использование компонента "Высокопроизводительный межсетевой экран" на платформе IPC-R3000.</t>
  </si>
  <si>
    <r>
      <t xml:space="preserve">Право на использование компонента Высокопроизводительный межсетевой экран на платформе IPC-R3000.
</t>
    </r>
    <r>
      <rPr>
        <b/>
        <sz val="8"/>
        <rFont val="Arial"/>
        <family val="2"/>
        <charset val="204"/>
      </rPr>
      <t>Не облагается НДС.</t>
    </r>
  </si>
  <si>
    <t>К4-R3000-HW-SUP-SP1Y</t>
  </si>
  <si>
    <t>Ключ активации сервиса прямой технической поддержки уровня "Стандартный" для Континент 4, К4-R3000-HW-SP1Y.</t>
  </si>
  <si>
    <t>К4-R3000-HW-SUP-EXT</t>
  </si>
  <si>
    <t>Ключ активации сервиса прямой технической поддержки уровня "Расширенный" для Континент 4, К4-R3000-HW-SP1Y.</t>
  </si>
  <si>
    <t>Комплекс безопасности "Континент". Версия 4. Узел безопасности IPC-3000NF2</t>
  </si>
  <si>
    <t>К4-3000NF2-HW-SP1Y</t>
  </si>
  <si>
    <t>КБ "Континент". Версия 4. Узел безопасности. Аппаратная платформа IPC-3000NF2.</t>
  </si>
  <si>
    <r>
      <t xml:space="preserve">Платформа IPC-3000NF2 в корпусе высотой 1U.
Сетевые интерфейсы: 9 x 1000BASE-T RJ45, 8 x 10G SFP+.
Платформа продается только в комплекте с базовой лицензией (К4-3000NF2-base-SP1Y).
</t>
    </r>
    <r>
      <rPr>
        <b/>
        <sz val="8"/>
        <rFont val="Arial"/>
        <family val="2"/>
        <charset val="204"/>
      </rPr>
      <t>В цену включен НДС 20%.</t>
    </r>
  </si>
  <si>
    <t>К4-3000NF2-base-SP1Y</t>
  </si>
  <si>
    <t>Право на использование "КБ "Континент". Версия 4. Узел безопасности" на платформе IPC-3000NF2. Базовая лицензия.</t>
  </si>
  <si>
    <t>К4-3000NF2-UTM-base-lic</t>
  </si>
  <si>
    <t xml:space="preserve">Право на использование набора компонентов "Многофункциональный узел безопасности (UTM)" на платформе IPC-3000NF2.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</si>
  <si>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IPC-3000NF2.
</t>
    </r>
    <r>
      <rPr>
        <b/>
        <sz val="8"/>
        <rFont val="Arial"/>
        <family val="2"/>
        <charset val="204"/>
      </rPr>
      <t>Не облагается НДС.</t>
    </r>
  </si>
  <si>
    <t>К4-3000NF2-UTM-adv-lic</t>
  </si>
  <si>
    <t>Право на использование набора компонентов "Многофункциональный узел безопасности (UTM)" на платформе IPC-3000NF2.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</si>
  <si>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IPC-3000NF2.
</t>
    </r>
    <r>
      <rPr>
        <b/>
        <sz val="8"/>
        <rFont val="Arial"/>
        <family val="2"/>
        <charset val="204"/>
      </rPr>
      <t>Не облагается НДС.</t>
    </r>
  </si>
  <si>
    <t>К4-3000NF2-L2VPN-lic</t>
  </si>
  <si>
    <t>Право на использование компонента "L2VPN" на платформе IPC-3000NF2.</t>
  </si>
  <si>
    <r>
      <t xml:space="preserve">Право на использование компонента L2VPN на платформе IPC-3000NF2.
</t>
    </r>
    <r>
      <rPr>
        <b/>
        <sz val="8"/>
        <rFont val="Arial"/>
        <family val="2"/>
        <charset val="204"/>
      </rPr>
      <t>Не облагается НДС.</t>
    </r>
  </si>
  <si>
    <t>К4-3000NF2-HPF-lic</t>
  </si>
  <si>
    <t>Право на использование компонента "Высокопроизводительный межсетевой экран" на платформе IPC-3000NF2.</t>
  </si>
  <si>
    <r>
      <t xml:space="preserve">Право на использование компонента Высокопроизводительный межсетевой экран на платформе IPC-3000NF2.
</t>
    </r>
    <r>
      <rPr>
        <b/>
        <sz val="8"/>
        <rFont val="Arial"/>
        <family val="2"/>
        <charset val="204"/>
      </rPr>
      <t>Не облагается НДС.</t>
    </r>
  </si>
  <si>
    <t>К4-3000NF2-HW-SUP-SP1Y</t>
  </si>
  <si>
    <t>Ключ активации сервиса прямой технической поддержки уровня "Стандартный" для Континент 4, К4-3000NF2-HW-SP1Y.</t>
  </si>
  <si>
    <t>К4-3000NF2-HW-SUP-EXT</t>
  </si>
  <si>
    <t>Ключ активации сервиса прямой технической поддержки уровня "Расширенный" для Континент 4, К4-3000NF2-HW-SP1Y.</t>
  </si>
  <si>
    <t>Комплекс безопасности "Континент". Версия 4. Узел безопасности IPC-3000F</t>
  </si>
  <si>
    <t>К4-3000F-HW-SP1Y</t>
  </si>
  <si>
    <t>КБ "Континент". Версия 4. Узел безопасности. Аппаратная платформа IPC-3000F.</t>
  </si>
  <si>
    <r>
      <t xml:space="preserve">Платформа IPC-3000F в корпусе высотой 1U.
Сетевые интерфейсы: 1 x 1000BASE-T RJ45, 8 x 1G SFP, 4 x 10G SFP+.
Платформа продается только в комплекте с базовой лицензией (К4-3000F-base-SP1Y).
</t>
    </r>
    <r>
      <rPr>
        <b/>
        <sz val="8"/>
        <rFont val="Arial"/>
        <family val="2"/>
        <charset val="204"/>
      </rPr>
      <t>В цену включен НДС 20%.</t>
    </r>
  </si>
  <si>
    <t>К4-3000F-base-SP1Y</t>
  </si>
  <si>
    <t>Право на использование "КБ "Континент". Версия 4. Узел безопасности" на платформе IPC-3000F. Базовая лицензия.</t>
  </si>
  <si>
    <t>К4-3000F-UTM-base-lic</t>
  </si>
  <si>
    <t xml:space="preserve">Право на использование набора компонентов "Многофункциональный узел безопасности (UTM)" на платформе IPC-3000F.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</si>
  <si>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IPC-3000F.
</t>
    </r>
    <r>
      <rPr>
        <b/>
        <sz val="8"/>
        <rFont val="Arial"/>
        <family val="2"/>
        <charset val="204"/>
      </rPr>
      <t>Не облагается НДС.</t>
    </r>
  </si>
  <si>
    <t>К4-3000F-UTM-adv-lic</t>
  </si>
  <si>
    <t>Право на использование набора компонентов "Многофункциональный узел безопасности (UTM)" на платформе IPC-3000F.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</si>
  <si>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IPC-3000F.
</t>
    </r>
    <r>
      <rPr>
        <b/>
        <sz val="8"/>
        <rFont val="Arial"/>
        <family val="2"/>
        <charset val="204"/>
      </rPr>
      <t>Не облагается НДС.</t>
    </r>
  </si>
  <si>
    <t>К4-3000F-L2VPN-lic</t>
  </si>
  <si>
    <t>Право на использование компонента "L2VPN" на платформе IPC-3000F.</t>
  </si>
  <si>
    <r>
      <t xml:space="preserve">Право на использование компонента L2VPN на платформе IPC-3000F.
</t>
    </r>
    <r>
      <rPr>
        <b/>
        <sz val="8"/>
        <rFont val="Arial"/>
        <family val="2"/>
        <charset val="204"/>
      </rPr>
      <t>Не облагается НДС.</t>
    </r>
  </si>
  <si>
    <t>К4-3000F-HPF-lic</t>
  </si>
  <si>
    <t>Право на использование компонента "Высокопроизводительный межсетевой экран" на платформе IPC-3000F.</t>
  </si>
  <si>
    <r>
      <t xml:space="preserve">Право на использование компонента Высокопроизводительный межсетевой экран на платформе IPC-3000F.
</t>
    </r>
    <r>
      <rPr>
        <b/>
        <sz val="8"/>
        <rFont val="Arial"/>
        <family val="2"/>
        <charset val="204"/>
      </rPr>
      <t>Не облагается НДС.</t>
    </r>
  </si>
  <si>
    <t>К4-3000F-HW-SUP-SP1Y</t>
  </si>
  <si>
    <t>Ключ активации сервиса прямой технической поддержки уровня "Стандартный" для Континент 4, К4-3000F-HW-SP1Y.</t>
  </si>
  <si>
    <t>К4-3000F-HW-SUP-EXT</t>
  </si>
  <si>
    <t>Ключ активации сервиса прямой технической поддержки уровня "Расширенный" для Континент 4, К4-3000F-HW-SP1Y.</t>
  </si>
  <si>
    <t>Комплекс безопасности "Континент". Версия 4. Узел безопасности IPC-3000FLE</t>
  </si>
  <si>
    <t>К4-3000FLE-CM-SP1Y</t>
  </si>
  <si>
    <t>КБ "Континент". Версия 4. Узел безопасности. Аппаратная платформа IPC-3000FLE. ЦУС.</t>
  </si>
  <si>
    <r>
      <t xml:space="preserve">Платформа IPC-3000FLE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1 x 1000BASE-T RJ45, 8 x 1G SFP.
Рекомендуется использовать в качестве выделенного ЦУС.
Платформа продается только в комплекте с базовой лицензией (К4-3000FLE-base-SP1Y).
</t>
    </r>
    <r>
      <rPr>
        <b/>
        <sz val="8"/>
        <rFont val="Arial"/>
        <family val="2"/>
        <charset val="204"/>
      </rPr>
      <t>В цену включен НДС 20%.</t>
    </r>
  </si>
  <si>
    <t>К4-3000FLE-base-SP1Y</t>
  </si>
  <si>
    <t>Право на использование "КБ "Континент". Версия 4. Узел безопасности" на платформе IPC-3000FLE. Базовая лицензия.</t>
  </si>
  <si>
    <t>К4-3000FLE-HW-SUP-SP1Y</t>
  </si>
  <si>
    <t>Ключ активации сервиса прямой технической поддержки уровня "Стандартный" для Континент 4, К4-3000FLE-HW-SP1Y.</t>
  </si>
  <si>
    <t>К4-3000FLE-HW-SUP-EXT</t>
  </si>
  <si>
    <t>Ключ активации сервиса прямой технической поддержки уровня "Расширенный" для Континент 4, К4-3000FLE-HW-SP1Y.</t>
  </si>
  <si>
    <t>Комплекс безопасности "Континент". Версия 4. Узел безопасности IPC-3000FM</t>
  </si>
  <si>
    <t>К4-3000FM-CM-SP1Y</t>
  </si>
  <si>
    <t>КБ "Континент". Версия 4. Узел безопасности. Аппаратная платформа IPC-3000FM. ЦУС.</t>
  </si>
  <si>
    <r>
      <t xml:space="preserve">Платформа IPC-3000FM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1 x 1000BASE-T RJ45, 8 х 1G SFP, 4 x 10G SFP+.
Рекомендуется использовать в качестве выделенного ЦУС.
Платформа продается только в комплекте с базовой лицензией (К4-3000FM-base-SP1Y).
</t>
    </r>
    <r>
      <rPr>
        <b/>
        <sz val="8"/>
        <rFont val="Arial"/>
        <family val="2"/>
        <charset val="204"/>
      </rPr>
      <t>В цену включен НДС 20%.</t>
    </r>
  </si>
  <si>
    <t>К4-3000FM-base-SP1Y</t>
  </si>
  <si>
    <t>Право на использование "КБ "Континент". Версия 4. Узел безопасности" на платформе IPC-3000FM. Базовая лицензия.</t>
  </si>
  <si>
    <t>К4-3000FM-HW-SUP-SP1Y</t>
  </si>
  <si>
    <t>Ключ активации сервиса прямой технической поддержки уровня "Стандартный" для Континент 4, К4-3000FM-HW-SP1Y.</t>
  </si>
  <si>
    <t>К4-3000FM-HW-SUP-EXT</t>
  </si>
  <si>
    <t>Ключ активации сервиса прямой технической поддержки уровня "Расширенный" для Континент 4, К4-3000FM-HW-SP1Y.</t>
  </si>
  <si>
    <t>Комплекс безопасности "Континент". Версия 4. Узел безопасности IPC-R1000NF2</t>
  </si>
  <si>
    <t>К4-R1000NF2-HW-SP1Y</t>
  </si>
  <si>
    <t>КБ "Континент". Версия 4. Узел безопасности. Аппаратная платформа IPC-R1000NF2.</t>
  </si>
  <si>
    <r>
      <t xml:space="preserve">Платформа IPC-R1000NF2 в корпусе высотой 1U.
Сетевые интерфейсы: 8 x 1000BASE-T RJ45, 8 х 1G SFP, 4 x 10G SFP+. 
Платформа продается только в комплекте с базовой лицензией (К4-R1000NF2-base-SP1Y).
</t>
    </r>
    <r>
      <rPr>
        <b/>
        <sz val="8"/>
        <rFont val="Arial"/>
        <family val="2"/>
        <charset val="204"/>
      </rPr>
      <t>В цену включен НДС 20%.</t>
    </r>
  </si>
  <si>
    <t>К4-R1000NF2-base-SP1Y</t>
  </si>
  <si>
    <t>Право на использование "КБ "Континент". Версия 4. Узел безопасности" на платформе IPC-R1000NF2. Базовая лицензия.</t>
  </si>
  <si>
    <t>К4-R1000NF2-UTM-base-lic</t>
  </si>
  <si>
    <t xml:space="preserve">Право на использование набора компонентов "Многофункциональный узел безопасности (UTM)" на платформе IPC-R1000NF2.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</si>
  <si>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IPC-R1000NF2.
</t>
    </r>
    <r>
      <rPr>
        <b/>
        <sz val="8"/>
        <rFont val="Arial"/>
        <family val="2"/>
        <charset val="204"/>
      </rPr>
      <t>Не облагается НДС.</t>
    </r>
  </si>
  <si>
    <t>К4-R1000NF2-UTM-adv-lic</t>
  </si>
  <si>
    <t>Право на использование набора компонентов "Многофункциональный узел безопасности (UTM)" на платформе IPC-R1000NF2.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</si>
  <si>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IPC-R1000NF2.
</t>
    </r>
    <r>
      <rPr>
        <b/>
        <sz val="8"/>
        <rFont val="Arial"/>
        <family val="2"/>
        <charset val="204"/>
      </rPr>
      <t>Не облагается НДС.</t>
    </r>
  </si>
  <si>
    <t>К4-R1000NF2-L2VPN-lic</t>
  </si>
  <si>
    <t>Право на использование компонента "L2VPN" на платформе IPC-R1000NF2.</t>
  </si>
  <si>
    <r>
      <t xml:space="preserve">Право на использование компонента L2VPN на платформе IPC-R1000NF2.
</t>
    </r>
    <r>
      <rPr>
        <b/>
        <sz val="8"/>
        <rFont val="Arial"/>
        <family val="2"/>
        <charset val="204"/>
      </rPr>
      <t>Не облагается НДС.</t>
    </r>
  </si>
  <si>
    <t>К4-R1000NF2-HPF-lic</t>
  </si>
  <si>
    <t>Право на использование компонента "Высокопроизводительный межсетевой экран" на платформе IPC-R1000NF2.</t>
  </si>
  <si>
    <r>
      <t xml:space="preserve">Право на использование компонента Высокопроизводительный межсетевой экран на платформе IPC-R1000NF2.
</t>
    </r>
    <r>
      <rPr>
        <b/>
        <sz val="8"/>
        <rFont val="Arial"/>
        <family val="2"/>
        <charset val="204"/>
      </rPr>
      <t>Не облагается НДС.</t>
    </r>
  </si>
  <si>
    <t>К4-R1000NF2-HW-SUP-SP1Y</t>
  </si>
  <si>
    <t>Ключ активации сервиса прямой технической поддержки уровня "Стандартный" для Континент 4, К4-R1000NF2-HW-SP1Y.</t>
  </si>
  <si>
    <t>К4-R1000NF2-HW-SUP-EXT</t>
  </si>
  <si>
    <t>Ключ активации сервиса прямой технической поддержки уровня "Расширенный" для Континент 4, К4-R1000NF2-HW-SP1Y.</t>
  </si>
  <si>
    <t>Комплекс безопасности "Континент". Версия 4. Узел безопасности IPC-R1000</t>
  </si>
  <si>
    <t>K4-R1000-HW-SP1Y</t>
  </si>
  <si>
    <t>КБ "Континент". Версия 4. Узел безопасности. Аппаратная платформа IPC-R1000.</t>
  </si>
  <si>
    <r>
      <t xml:space="preserve">Платформа IPC-R1000 в корпусе высотой 1U.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базовой лицензией (K4-R1000-base-SP1Y).
</t>
    </r>
    <r>
      <rPr>
        <b/>
        <sz val="8"/>
        <rFont val="Arial"/>
        <family val="2"/>
        <charset val="204"/>
      </rPr>
      <t>В цену включен НДС 20%.</t>
    </r>
  </si>
  <si>
    <t>K4-R1000-CM-SP1Y</t>
  </si>
  <si>
    <t>КБ "Континент". Версия 4. Узел безопасности. Аппаратная платформа IPC-R1000. ЦУС.</t>
  </si>
  <si>
    <r>
      <t xml:space="preserve">Платформа IPC-R1000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(K4-R1000-base-SP1Y).
</t>
    </r>
    <r>
      <rPr>
        <b/>
        <sz val="8"/>
        <rFont val="Arial"/>
        <family val="2"/>
        <charset val="204"/>
      </rPr>
      <t>В цену включен НДС 20%.</t>
    </r>
  </si>
  <si>
    <t>K4-R1000-base-SP1Y</t>
  </si>
  <si>
    <t>Право на использование "КБ "Континент". Версия 4. Узел безопасности" на платформе IPC-R1000. Базовая лицензия.</t>
  </si>
  <si>
    <t>K4-R1000-UTM-base-lic</t>
  </si>
  <si>
    <t xml:space="preserve">Право на использование набора компонентов "Многофункциональный узел безопасности (UTM)" на платформе IPC-R1000.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</si>
  <si>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IPC-R1000.
</t>
    </r>
    <r>
      <rPr>
        <b/>
        <sz val="8"/>
        <rFont val="Arial"/>
        <family val="2"/>
        <charset val="204"/>
      </rPr>
      <t>Не облагается НДС.</t>
    </r>
  </si>
  <si>
    <t>K4-R1000-UTM-adv-lic</t>
  </si>
  <si>
    <t>Право на использование набора компонентов "Многофункциональный узел безопасности (UTM)" на платформе IPC-R1000.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</si>
  <si>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IPC-R1000.
</t>
    </r>
    <r>
      <rPr>
        <b/>
        <sz val="8"/>
        <rFont val="Arial"/>
        <family val="2"/>
        <charset val="204"/>
      </rPr>
      <t>Не облагается НДС.</t>
    </r>
  </si>
  <si>
    <t>K4-R1000-L2VPN-lic</t>
  </si>
  <si>
    <t>Право на использование компонента "L2VPN" на платформе IPC-R1000.</t>
  </si>
  <si>
    <r>
      <t xml:space="preserve">Право на использование компонента L2VPN на платформе IPC-R1000.
</t>
    </r>
    <r>
      <rPr>
        <b/>
        <sz val="8"/>
        <rFont val="Arial"/>
        <family val="2"/>
        <charset val="204"/>
      </rPr>
      <t>Не облагается НДС.</t>
    </r>
  </si>
  <si>
    <t>K4-R1000-HPF-lic</t>
  </si>
  <si>
    <t>Право на использование компонента "Высокопроизводительный межсетевой экран" на платформе IPC-R1000.</t>
  </si>
  <si>
    <r>
      <t xml:space="preserve">Право на использование компонента Высокопроизводительный межсетевой экран на платформе IPC-R1000.
</t>
    </r>
    <r>
      <rPr>
        <b/>
        <sz val="8"/>
        <rFont val="Arial"/>
        <family val="2"/>
        <charset val="204"/>
      </rPr>
      <t>Не облагается НДС.</t>
    </r>
  </si>
  <si>
    <t>K4-R1000-HW-SUP-SP1Y</t>
  </si>
  <si>
    <t>Ключ активации сервиса прямой технической поддержки уровня "Стандартный" для Континент 4, K4-R1000-HW-SP1Y.</t>
  </si>
  <si>
    <t>K4-R1000-HW-SUP-EXT</t>
  </si>
  <si>
    <t>Ключ активации сервиса прямой технической поддержки уровня "Расширенный" для Континент 4, K4-R1000-HW-SP1Y.</t>
  </si>
  <si>
    <t>Комплекс безопасности "Континент". Версия 4. Узел безопасности IPC-R800</t>
  </si>
  <si>
    <t>К4-R800-HW-SP1Y</t>
  </si>
  <si>
    <t>КБ "Континент". Версия 4. Узел безопасности. Аппаратная платформа IPC-R800.</t>
  </si>
  <si>
    <r>
      <t xml:space="preserve">Платформа IPC-R800 в корпусе высотой 1U.
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базовой лицензией (К4-R800-base-SP1Y).
</t>
    </r>
    <r>
      <rPr>
        <b/>
        <sz val="8"/>
        <rFont val="Arial"/>
        <family val="2"/>
        <charset val="204"/>
      </rPr>
      <t>В цену включен НДС 20%.</t>
    </r>
  </si>
  <si>
    <t>К4-R800-CM-SP1Y</t>
  </si>
  <si>
    <t>КБ "Континент". Версия 4. Узел безопасности. Аппаратная платформа IPC-R800. ЦУС.</t>
  </si>
  <si>
    <r>
      <t xml:space="preserve">Платформа IPC-R800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8 x 1000BASE-T RJ45, 4 x 10G SFP+.
</t>
    </r>
    <r>
      <rPr>
        <b/>
        <sz val="8"/>
        <rFont val="Arial"/>
        <family val="2"/>
        <charset val="204"/>
      </rPr>
      <t>Платформа Российского производства.</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(К4-R800-base-SP1Y).
</t>
    </r>
    <r>
      <rPr>
        <b/>
        <sz val="8"/>
        <rFont val="Arial"/>
        <family val="2"/>
        <charset val="204"/>
      </rPr>
      <t>В цену включен НДС 20%.</t>
    </r>
  </si>
  <si>
    <t>К4-R800-base-SP1Y</t>
  </si>
  <si>
    <t>Право на использование "КБ "Континент". Версия 4. Узел безопасности" на платформе IPC-R800. Базовая лицензия.</t>
  </si>
  <si>
    <t>К4-R800-UTM-base-lic</t>
  </si>
  <si>
    <t xml:space="preserve">Право на использование набора компонентов "Многофункциональный узел безопасности (UTM)" на платформе IPC-R800.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</si>
  <si>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IPC-R800.
</t>
    </r>
    <r>
      <rPr>
        <b/>
        <sz val="8"/>
        <rFont val="Arial"/>
        <family val="2"/>
        <charset val="204"/>
      </rPr>
      <t>Не облагается НДС.</t>
    </r>
  </si>
  <si>
    <t>К4-R800-UTM-adv-lic</t>
  </si>
  <si>
    <t>Право на использование набора компонентов "Многофункциональный узел безопасности (UTM)" на платформе IPC-R800.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</si>
  <si>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IPC-R800.
</t>
    </r>
    <r>
      <rPr>
        <b/>
        <sz val="8"/>
        <rFont val="Arial"/>
        <family val="2"/>
        <charset val="204"/>
      </rPr>
      <t>Не облагается НДС.</t>
    </r>
  </si>
  <si>
    <t>К4-R800-L2VPN-lic</t>
  </si>
  <si>
    <t>Право на использование компонента "L2VPN" на платформе IPC-R800.</t>
  </si>
  <si>
    <r>
      <t xml:space="preserve">Право на использование компонента L2VPN на платформе IPC-R800.
</t>
    </r>
    <r>
      <rPr>
        <b/>
        <sz val="8"/>
        <rFont val="Arial"/>
        <family val="2"/>
        <charset val="204"/>
      </rPr>
      <t>Не облагается НДС.</t>
    </r>
  </si>
  <si>
    <t>К4-R800-HW-SUP-SP1Y</t>
  </si>
  <si>
    <t>Ключ активации сервиса прямой технической поддержки уровня "Стандартный" для Континент 4, К4-R800-HW-SP1Y.</t>
  </si>
  <si>
    <t>К4-R800-HW-SUP-EXT</t>
  </si>
  <si>
    <t>Ключ активации сервиса прямой технической поддержки уровня "Расширенный" для Континент 4, К4-R800-HW-SP1Y.</t>
  </si>
  <si>
    <t>Комплекс безопасности "Континент". Версия 4. Узел безопасности IPC-R550</t>
  </si>
  <si>
    <t>К4-R550-HW-SP1Y</t>
  </si>
  <si>
    <t>КБ "Континент". Версия 4. Узел безопасности. Аппаратная платформа IPC-R550.</t>
  </si>
  <si>
    <r>
      <t xml:space="preserve">Платформа IPC-R550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базовой лицензией (К4-R550-base-SP1Y).
</t>
    </r>
    <r>
      <rPr>
        <b/>
        <sz val="8"/>
        <rFont val="Arial"/>
        <family val="2"/>
        <charset val="204"/>
      </rPr>
      <t>В цену включен НДС 20%.</t>
    </r>
  </si>
  <si>
    <t>К4-R550-CM-SP1Y</t>
  </si>
  <si>
    <t>КБ "Континент". Версия 4. Узел безопасности. Аппаратная платформа IPC-R550. ЦУС.</t>
  </si>
  <si>
    <r>
      <t xml:space="preserve">Платформа IPC-R550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(К4-R550-base-SP1Y).
</t>
    </r>
    <r>
      <rPr>
        <b/>
        <sz val="8"/>
        <rFont val="Arial"/>
        <family val="2"/>
        <charset val="204"/>
      </rPr>
      <t>В цену включен НДС 20%.</t>
    </r>
  </si>
  <si>
    <t>К4-R550-base-SP1Y</t>
  </si>
  <si>
    <t>Право на использование "КБ "Континент". Версия 4. Узел безопасности" на платформе IPC-R550. Базовая лицензия.</t>
  </si>
  <si>
    <t>К4-R550-UTM-base-lic</t>
  </si>
  <si>
    <t xml:space="preserve">Право на использование набора компонентов "Многофункциональный узел безопасности (UTM)" на платформе IPC-R550.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</si>
  <si>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IPC-R550.
</t>
    </r>
    <r>
      <rPr>
        <b/>
        <sz val="8"/>
        <rFont val="Arial"/>
        <family val="2"/>
        <charset val="204"/>
      </rPr>
      <t>Не облагается НДС.</t>
    </r>
  </si>
  <si>
    <t>К4-R550-UTM-adv-lic</t>
  </si>
  <si>
    <t>Право на использование набора компонентов "Многофункциональный узел безопасности (UTM)" на платформе IPC-R550.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</si>
  <si>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IPC-R550.
</t>
    </r>
    <r>
      <rPr>
        <b/>
        <sz val="8"/>
        <rFont val="Arial"/>
        <family val="2"/>
        <charset val="204"/>
      </rPr>
      <t>Не облагается НДС.</t>
    </r>
  </si>
  <si>
    <t>К4-R550-L2VPN-lic</t>
  </si>
  <si>
    <t>Право на использование компонента "L2VPN" на платформе IPC-R550.</t>
  </si>
  <si>
    <r>
      <t xml:space="preserve">Право на использование компонента L2VPN на платформе IPC-R550.
</t>
    </r>
    <r>
      <rPr>
        <b/>
        <sz val="8"/>
        <rFont val="Arial"/>
        <family val="2"/>
        <charset val="204"/>
      </rPr>
      <t>Не облагается НДС.</t>
    </r>
  </si>
  <si>
    <t>К4-R550-HW-SUP-SP1Y</t>
  </si>
  <si>
    <t>Ключ активации сервиса прямой технической поддержки уровня "Стандартный" для Континент 4, К4-R550-HW-SP1Y.</t>
  </si>
  <si>
    <t>К4-R550-HW-SUP-EXT</t>
  </si>
  <si>
    <t>Ключ активации сервиса прямой технической поддержки уровня "Расширенный" для Континент 4, К4-R550-HW-SP1Y.</t>
  </si>
  <si>
    <t>Комплекс безопасности "Континент". Версия 4. Узел безопасности IPC-R300</t>
  </si>
  <si>
    <t>K4-R300-HW-SP1Y</t>
  </si>
  <si>
    <t>КБ "Континент". Версия 4. Узел безопасности. Аппаратная платформа IPC-R300.</t>
  </si>
  <si>
    <r>
      <t xml:space="preserve">Платформа IPC-R300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базовой лицензией (K4-R300-base-SP1Y).
</t>
    </r>
    <r>
      <rPr>
        <b/>
        <sz val="8"/>
        <rFont val="Arial"/>
        <family val="2"/>
        <charset val="204"/>
      </rPr>
      <t>В цену включен НДС 20%.</t>
    </r>
  </si>
  <si>
    <t>K4-R300-CM-SP1Y</t>
  </si>
  <si>
    <t>КБ "Континент". Версия 4. Узел безопасности. Аппаратная платформа IPC-R300. ЦУС.</t>
  </si>
  <si>
    <r>
      <t xml:space="preserve">Платформа IPC-R300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2 x Combo 1G RJ45/SFP, 2 x 10G SFP+.
</t>
    </r>
    <r>
      <rPr>
        <b/>
        <sz val="8"/>
        <rFont val="Arial"/>
        <family val="2"/>
        <charset val="204"/>
      </rPr>
      <t xml:space="preserve">Платформа Российского производства.
</t>
    </r>
    <r>
      <rPr>
        <sz val="8"/>
        <rFont val="Arial"/>
        <family val="2"/>
        <charset val="204"/>
      </rPr>
      <t xml:space="preserve">Рекомендуется использовать в качестве выделенного ЦУС.
Платформа продается только в комплекте с базовой лицензией (K4-R300-base-SP1Y).
</t>
    </r>
    <r>
      <rPr>
        <b/>
        <sz val="8"/>
        <rFont val="Arial"/>
        <family val="2"/>
        <charset val="204"/>
      </rPr>
      <t>В цену включен НДС 20%.</t>
    </r>
  </si>
  <si>
    <t>K4-R300-base-SP1Y</t>
  </si>
  <si>
    <t>Право на использование "КБ "Континент". Версия 4. Узел безопасности" на платформе IPC-R300. Базовая лицензия.</t>
  </si>
  <si>
    <t>K4-R300-UTM-base-lic</t>
  </si>
  <si>
    <t xml:space="preserve">Право на использование набора компонентов "Многофункциональный узел безопасности (UTM)" на платформе IPC-R300.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</si>
  <si>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IPC-R300.
</t>
    </r>
    <r>
      <rPr>
        <b/>
        <sz val="8"/>
        <rFont val="Arial"/>
        <family val="2"/>
        <charset val="204"/>
      </rPr>
      <t>Не облагается НДС.</t>
    </r>
  </si>
  <si>
    <t>K4-R300-UTM-adv-lic</t>
  </si>
  <si>
    <t>Право на использование набора компонентов "Многофункциональный узел безопасности (UTM)" на платформе IPC-R300.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</si>
  <si>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IPC-R300.
</t>
    </r>
    <r>
      <rPr>
        <b/>
        <sz val="8"/>
        <rFont val="Arial"/>
        <family val="2"/>
        <charset val="204"/>
      </rPr>
      <t>Не облагается НДС.</t>
    </r>
  </si>
  <si>
    <t>K4-R300-L2VPN-lic</t>
  </si>
  <si>
    <t>Право на использование компонента "L2VPN" на платформе IPC-R300.</t>
  </si>
  <si>
    <r>
      <t xml:space="preserve">Право на использование компонента L2VPN на платформе IPC-R300.
</t>
    </r>
    <r>
      <rPr>
        <b/>
        <sz val="8"/>
        <rFont val="Arial"/>
        <family val="2"/>
        <charset val="204"/>
      </rPr>
      <t>Не облагается НДС.</t>
    </r>
  </si>
  <si>
    <t>K4-R300-HW-SUP-SP1Y</t>
  </si>
  <si>
    <t>Ключ активации сервиса прямой технической поддержки уровня "Стандартный" для Континент 4, K4-R300-HW-SP1Y.</t>
  </si>
  <si>
    <t>K4-R300-HW-SUP-EXT</t>
  </si>
  <si>
    <t>Ключ активации сервиса прямой технической поддержки уровня "Расширенный" для Континент 4, K4-R300-HW-SP1Y.</t>
  </si>
  <si>
    <t>Комплекс безопасности "Континент". Версия 4. Узел безопасности IPC-R50</t>
  </si>
  <si>
    <t>К4-R50-HW-SP1Y</t>
  </si>
  <si>
    <t>КБ "Континент". Версия 4. Узел безопасности. Аппаратная платформа IPC-R50.</t>
  </si>
  <si>
    <r>
      <t xml:space="preserve">Платформа IPC-R50 в корпусе Mini-ITX, с комплектом для монтажа в серверную стойку.
Сетевые интерфейсы: 4 x 1000BASE-T RJ45, 1 х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базовой лицензией (К4-R50-base-SP1Y).
</t>
    </r>
    <r>
      <rPr>
        <b/>
        <sz val="8"/>
        <rFont val="Arial"/>
        <family val="2"/>
        <charset val="204"/>
      </rPr>
      <t>В цену включен НДС 20%.</t>
    </r>
  </si>
  <si>
    <t>К4-R50-base-SP1Y</t>
  </si>
  <si>
    <t>Право на использование "КБ "Континент". Версия 4. Узел безопасности" на платформе IPC-R50. Базовая лицензия.</t>
  </si>
  <si>
    <t>К4-R50-UTM-base-lic</t>
  </si>
  <si>
    <t xml:space="preserve">Право на использование набора компонентов "Многофункциональный узел безопасности (UTM)" на платформе IPC-R50.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</si>
  <si>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IPC-R50.
</t>
    </r>
    <r>
      <rPr>
        <b/>
        <sz val="8"/>
        <rFont val="Arial"/>
        <family val="2"/>
        <charset val="204"/>
      </rPr>
      <t>Не облагается НДС.</t>
    </r>
  </si>
  <si>
    <t>К4-R50-UTM-adv-lic</t>
  </si>
  <si>
    <t>Право на использование набора компонентов "Многофункциональный узел безопасности (UTM)" на платформе IPC-R50.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</si>
  <si>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IPC-R50.
</t>
    </r>
    <r>
      <rPr>
        <b/>
        <sz val="8"/>
        <rFont val="Arial"/>
        <family val="2"/>
        <charset val="204"/>
      </rPr>
      <t>Не облагается НДС.</t>
    </r>
  </si>
  <si>
    <t>К4-R50-L2VPN-lic</t>
  </si>
  <si>
    <t>Право на использование компонента "L2VPN" на платформе IPC-R50.</t>
  </si>
  <si>
    <r>
      <t xml:space="preserve">Право на использование компонента L2VPN на платформе IPC-R50.
</t>
    </r>
    <r>
      <rPr>
        <b/>
        <sz val="8"/>
        <rFont val="Arial"/>
        <family val="2"/>
        <charset val="204"/>
      </rPr>
      <t>Не облагается НДС.</t>
    </r>
  </si>
  <si>
    <t>К4-R50-HW-SUP-SP1Y</t>
  </si>
  <si>
    <t>Ключ активации сервиса прямой технической поддержки уровня "Стандартный" для Континент 4, К4-R50-HW-SP1Y.</t>
  </si>
  <si>
    <t>К4-R50-HW-SUP-EXT</t>
  </si>
  <si>
    <t>Ключ активации сервиса прямой технической поддержки уровня "Расширенный" для Континент 4, К4-R50-HW-SP1Y.</t>
  </si>
  <si>
    <t>Комплекс безопасности "Континент". Версия 4. Узел безопасности IPC-50</t>
  </si>
  <si>
    <t>К4-50-HW-SP1Y</t>
  </si>
  <si>
    <t>КБ "Континент". Версия 4. Узел безопасности. Аппаратная платформа IPC-50.</t>
  </si>
  <si>
    <r>
      <t xml:space="preserve">Платформа IPC-50 в корпусе Mini-ITX.
Сетевые интерфейсы: 4 x 1000BASE-T RJ45, 1 х 1G SFP.
Платформа продается только в комплекте с базовой лицензией (К4-50-base-SP1Y).
</t>
    </r>
    <r>
      <rPr>
        <b/>
        <sz val="8"/>
        <rFont val="Arial"/>
        <family val="2"/>
        <charset val="204"/>
      </rPr>
      <t>В цену включен НДС 20%.</t>
    </r>
  </si>
  <si>
    <t>К4-50-base-SP1Y</t>
  </si>
  <si>
    <t>Право на использование "КБ "Континент". Версия 4. Узел безопасности" на платформе IPC-50. Базовая лицензия.</t>
  </si>
  <si>
    <t>К4-50-UTM-base-lic</t>
  </si>
  <si>
    <t xml:space="preserve">Право на использование набора компонентов "Многофункциональный узел безопасности (UTM)" на платформе IPC-50.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</si>
  <si>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IPC-50.
</t>
    </r>
    <r>
      <rPr>
        <b/>
        <sz val="8"/>
        <rFont val="Arial"/>
        <family val="2"/>
        <charset val="204"/>
      </rPr>
      <t>Не облагается НДС.</t>
    </r>
  </si>
  <si>
    <t>К4-50-UTM-adv-lic</t>
  </si>
  <si>
    <t>Право на использование набора компонентов "Многофункциональный узел безопасности (UTM)" на платформе IPC-50.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</si>
  <si>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IPC-50.
</t>
    </r>
    <r>
      <rPr>
        <b/>
        <sz val="8"/>
        <rFont val="Arial"/>
        <family val="2"/>
        <charset val="204"/>
      </rPr>
      <t>Не облагается НДС.</t>
    </r>
  </si>
  <si>
    <t>К4-50-L2VPN-lic</t>
  </si>
  <si>
    <t>Право на использование компонента "L2VPN" на платформе IPC-50.</t>
  </si>
  <si>
    <r>
      <t xml:space="preserve">Право на использование компонента L2VPN на платформе IPC-50.
</t>
    </r>
    <r>
      <rPr>
        <b/>
        <sz val="8"/>
        <rFont val="Arial"/>
        <family val="2"/>
        <charset val="204"/>
      </rPr>
      <t>Не облагается НДС.</t>
    </r>
  </si>
  <si>
    <t>К4-50-HW-SUP-SP1Y</t>
  </si>
  <si>
    <t>Ключ активации сервиса прямой технической поддержки уровня "Стандартный" для Континент 4, К4-50-HW-SP1Y.</t>
  </si>
  <si>
    <t>К4-50-HW-SUP-EXT</t>
  </si>
  <si>
    <t>Ключ активации сервиса прямой технической поддержки уровня "Расширенный" для Континент 4, К4-50-HW-SP1Y.</t>
  </si>
  <si>
    <t>Комплекс безопасности "Континент". Версия 4. Узел безопасности IPC-R10</t>
  </si>
  <si>
    <t>К4-R10-HW-SP1Y</t>
  </si>
  <si>
    <t>КБ "Континент". Версия 4. Узел безопасности. Аппаратная платформа IPC-R10.</t>
  </si>
  <si>
    <r>
      <t xml:space="preserve">Платформа IPC-R10 в корпусе Mini-ITX, с комплектом для монтажа в серверную стойку.
Сетевые интерфейсы: 4 x 1000BASE-T RJ45, 1 х 1G SFP.
</t>
    </r>
    <r>
      <rPr>
        <b/>
        <sz val="8"/>
        <rFont val="Arial"/>
        <family val="2"/>
        <charset val="204"/>
      </rPr>
      <t xml:space="preserve">Платформа Российского производства.
</t>
    </r>
    <r>
      <rPr>
        <sz val="8"/>
        <rFont val="Arial"/>
        <family val="2"/>
        <charset val="204"/>
      </rPr>
      <t xml:space="preserve">Платформа продается только в комплекте с базовой лицензией (К4-R10-base-SP1Y).
</t>
    </r>
    <r>
      <rPr>
        <b/>
        <sz val="8"/>
        <rFont val="Arial"/>
        <family val="2"/>
        <charset val="204"/>
      </rPr>
      <t>В цену включен НДС 20%.</t>
    </r>
  </si>
  <si>
    <t>К4-R10-base-SP1Y</t>
  </si>
  <si>
    <t>Право на использование "КБ "Континент". Версия 4. Узел безопасности" на платформе IPC-R10. Базовая лицензия.</t>
  </si>
  <si>
    <t>К4-R10-UTM-base-lic</t>
  </si>
  <si>
    <t xml:space="preserve">Право на использование набора компонентов "Многофункциональный узел безопасности (UTM)" на платформе IPC-R10.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</si>
  <si>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IPC-R10.
</t>
    </r>
    <r>
      <rPr>
        <b/>
        <sz val="8"/>
        <rFont val="Arial"/>
        <family val="2"/>
        <charset val="204"/>
      </rPr>
      <t>Не облагается НДС.</t>
    </r>
  </si>
  <si>
    <t>К4-R10-L2VPN-lic</t>
  </si>
  <si>
    <t>Право на использование компонента "L2VPN" на платформе IPC-R10.</t>
  </si>
  <si>
    <r>
      <t xml:space="preserve">Право на использование компонента L2VPN на платформе IPC-R10.
</t>
    </r>
    <r>
      <rPr>
        <b/>
        <sz val="8"/>
        <rFont val="Arial"/>
        <family val="2"/>
        <charset val="204"/>
      </rPr>
      <t>Не облагается НДС.</t>
    </r>
  </si>
  <si>
    <t>К4-R10-HW-SUP-SP1Y</t>
  </si>
  <si>
    <t>Ключ активации сервиса прямой технической поддержки уровня "Стандартный" для Континент 4, К4-R10-HW-SP1Y.</t>
  </si>
  <si>
    <t>К4-R10-HW-SUP-EXT</t>
  </si>
  <si>
    <t>Ключ активации сервиса прямой технической поддержки уровня "Расширенный" для Континент 4, К4-R10-HW-SP1Y.</t>
  </si>
  <si>
    <t>Комплекс безопасности "Континент". Версия 4. Узел безопасности IPC-10</t>
  </si>
  <si>
    <t>К4-10-HW-SP1Y</t>
  </si>
  <si>
    <t>КБ "Континент". Версия 4. Узел безопасности. Аппаратная платформа IPC-10.</t>
  </si>
  <si>
    <r>
      <t xml:space="preserve">Платформа IPC-10 в корпусе Mini-ITX.
Сетевые интерфейсы: 3 x 1000BASE-T RJ45.
Платформа продается только в комплекте с базовой лицензией (К4-10-base-SP1Y).
</t>
    </r>
    <r>
      <rPr>
        <b/>
        <sz val="8"/>
        <rFont val="Arial"/>
        <family val="2"/>
        <charset val="204"/>
      </rPr>
      <t>В цену включен НДС 20%.</t>
    </r>
  </si>
  <si>
    <t>К4-10-base-SP1Y</t>
  </si>
  <si>
    <t>Право на использование "КБ "Континент". Версия 4. Узел безопасности" на платформе IPC-10. Базовая лицензия.</t>
  </si>
  <si>
    <r>
      <t xml:space="preserve">Право на использование ЦУС, L3VPN, МЭ, Сервер доступа на 2 подключения, поддержка работы в кластере.
Сертификация: ФСТЭК (МЭ А4, СОВ4, УД4).
ТП уровня Базовый, срок 1 год + Техническая гарантия, срок 1 год.
</t>
    </r>
    <r>
      <rPr>
        <b/>
        <sz val="8"/>
        <rFont val="Arial"/>
        <family val="2"/>
        <charset val="204"/>
      </rPr>
      <t>Не облагается НДС.</t>
    </r>
  </si>
  <si>
    <t>К4-10-UTM-base-lic</t>
  </si>
  <si>
    <t xml:space="preserve">Право на использование набора компонентов "Многофункциональный узел безопасности (UTM)" на платформе IPC-10.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</si>
  <si>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IPC-10.
</t>
    </r>
    <r>
      <rPr>
        <b/>
        <sz val="8"/>
        <rFont val="Arial"/>
        <family val="2"/>
        <charset val="204"/>
      </rPr>
      <t>Не облагается НДС.</t>
    </r>
  </si>
  <si>
    <t>К4-10-L2VPN-lic</t>
  </si>
  <si>
    <t>Право на использование компонента "L2VPN" на платформе IPC-10.</t>
  </si>
  <si>
    <r>
      <t xml:space="preserve">Право на использование компонента L2VPN на платформе IPC-10.
</t>
    </r>
    <r>
      <rPr>
        <b/>
        <sz val="8"/>
        <rFont val="Arial"/>
        <family val="2"/>
        <charset val="204"/>
      </rPr>
      <t>Не облагается НДС.</t>
    </r>
  </si>
  <si>
    <t>К4-10-HW-SUP-SP1Y</t>
  </si>
  <si>
    <t>Ключ активации сервиса прямой технической поддержки уровня "Стандартный" для Континент 4, К4-10-HW-SP1Y.</t>
  </si>
  <si>
    <t>К4-10-HW-SUP-EXT</t>
  </si>
  <si>
    <t>Ключ активации сервиса прямой технической поддержки уровня "Расширенный" для Континент 4, К4-10-HW-SP1Y.</t>
  </si>
  <si>
    <t>Узел безопасности (УБ). Виртуальное исполнение. Позиции, не облагаемые НДС</t>
  </si>
  <si>
    <t>K4-VA-2-SP1Y</t>
  </si>
  <si>
    <t>Право на использование "КБ "Континент". Версия 4. Узел безопасности". Виртуальное исполнение (2 ядра).</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</si>
  <si>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Класс платформы SOHO.</t>
    </r>
    <r>
      <rPr>
        <sz val="8"/>
        <rFont val="Arial"/>
        <family val="2"/>
        <charset val="204"/>
      </rPr>
      <t xml:space="preserve">
Сертификация: ФСТЭК (МЭ Б4, СОВ4, УД4).
ТП уровня Базовый, срок 1 год.</t>
    </r>
  </si>
  <si>
    <t>K4-VA-2-SUP-SP1Y</t>
  </si>
  <si>
    <t>Ключ активации сервиса прямой технической поддержки уровня "Стандартный" для Континент 4, K4-VA-2-SP1Y.</t>
  </si>
  <si>
    <r>
      <t xml:space="preserve">ТП уровня Стандартный, срок 1 год. 
</t>
    </r>
    <r>
      <rPr>
        <b/>
        <i/>
        <sz val="8"/>
        <color rgb="FFC00000"/>
        <rFont val="Arial"/>
        <family val="2"/>
        <charset val="204"/>
      </rPr>
      <t>В цену включен НДС 20%.</t>
    </r>
  </si>
  <si>
    <t>K4-VA-2-SUP-EXT</t>
  </si>
  <si>
    <t>Ключ активации сервиса прямой технической поддержки уровня "Расширенный" для Континент 4, K4-VA-2-SP1Y.</t>
  </si>
  <si>
    <r>
      <t xml:space="preserve">ТП уровня Расширенный, срок 1 год. 
</t>
    </r>
    <r>
      <rPr>
        <b/>
        <i/>
        <sz val="8"/>
        <color rgb="FFC00000"/>
        <rFont val="Arial"/>
        <family val="2"/>
        <charset val="204"/>
      </rPr>
      <t>В цену включен НДС 20%.</t>
    </r>
  </si>
  <si>
    <t>K4-VA-4-SP1Y</t>
  </si>
  <si>
    <t>Право на использование"КБ "Континент". Версия 4. Узел безопасности". Виртуальное исполнение (4 ядра).</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</si>
  <si>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Класс платформы SMB.</t>
    </r>
    <r>
      <rPr>
        <sz val="8"/>
        <rFont val="Arial"/>
        <family val="2"/>
        <charset val="204"/>
      </rPr>
      <t xml:space="preserve">
Сертификация: ФСТЭК (МЭ Б4, СОВ4, УД4).
ТП уровня Базовый, срок 1 год.</t>
    </r>
  </si>
  <si>
    <t>K4-VA-4-SUP-SP1Y</t>
  </si>
  <si>
    <t>Ключ активации сервиса прямой технической поддержки уровня "Стандартный" для Континент 4, K4-VA-4-SP1Y.</t>
  </si>
  <si>
    <t>K4-VA-4-SUP-EXT</t>
  </si>
  <si>
    <t>Ключ активации сервиса прямой технической поддержки уровня "Расширенный" для Континент 4, K4-VA-4-SP1Y.</t>
  </si>
  <si>
    <t>K4-VA-8-SP1Y</t>
  </si>
  <si>
    <t>Право на использование "КБ "Континент". Версия 4. Узел безопасности". Виртуальное исполнение (8 ядер).</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</si>
  <si>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Класс платформы Enterprise.</t>
    </r>
    <r>
      <rPr>
        <sz val="8"/>
        <rFont val="Arial"/>
        <family val="2"/>
        <charset val="204"/>
      </rPr>
      <t xml:space="preserve">
Сертификация: ФСТЭК (МЭ Б4, СОВ4, УД4).
ТП уровня Базовый, срок 1 год.</t>
    </r>
  </si>
  <si>
    <t>K4-VA-8-SUP-SP1Y</t>
  </si>
  <si>
    <t>Ключ активации сервиса прямой технической поддержки уровня "Стандартный" для Континент 4, K4-VA-8-SP1Y.</t>
  </si>
  <si>
    <t>K4-VA-8-SUP-EXT</t>
  </si>
  <si>
    <t>Ключ активации сервиса прямой технической поддержки уровня "Расширенный" для Континент 4, K4-VA-8-SP1Y.</t>
  </si>
  <si>
    <t>K4-VA-XX-SP1Y</t>
  </si>
  <si>
    <t>Право на использование "КБ "Континент". Версия 4. Узел безопасности". Виртуальное исполнение (неограниченно количество ядер).</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</si>
  <si>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 xml:space="preserve">Класс платформы Enterprise.
</t>
    </r>
    <r>
      <rPr>
        <sz val="8"/>
        <rFont val="Arial"/>
        <family val="2"/>
        <charset val="204"/>
      </rPr>
      <t>Сертификация: ФСТЭК (МЭ Б4, СОВ4, УД4).
ТП уровня Базовый, срок 1 год.</t>
    </r>
  </si>
  <si>
    <t>K4-VA-XX-SUP-SP1Y</t>
  </si>
  <si>
    <t>Ключ активации сервиса прямой технической поддержки уровня "Стандартный" для Континент 4, K4-VA-XX-SP1Y.</t>
  </si>
  <si>
    <t>K4-VA-XX-SUP-EXT</t>
  </si>
  <si>
    <t>Ключ активации сервиса прямой технической поддержки уровня "Расширенный" для Континент 4, K4-VA-XX-SP1Y.</t>
  </si>
  <si>
    <t>Лицензия на использование "КБ "Континент". Версия 4. Узел безопасности"</t>
  </si>
  <si>
    <t>K4-3000NF2LE-base-SP1Y</t>
  </si>
  <si>
    <t>Право на использование "КБ "Континент". Версия 4. Узел безопасности" на платформах IPC-3000NF2 LE. Базовая лицензия.</t>
  </si>
  <si>
    <t>Право на использование "КБ "Континент". Версия 4. Узел безопасности" ЦУС, L3VPN, МЭ, Сервер доступа на 2 подключения, поддержка работы в кластере на платформах IPC-3000NF2 LE (поддерживаемые шасси: LN-021E с отдельно приобретаемым комплектом модернизации).
ТП уровня Базовый, срок 1 год.</t>
  </si>
  <si>
    <t>K4-1000F/1000FM/1000NF2-base-SP1Y</t>
  </si>
  <si>
    <t>Право на использование "КБ "Континент". Версия 4. Узел безопасности" на платформах IPC-1000F/1000FM/1000NF2. Базовая лицензия.</t>
  </si>
  <si>
    <t>Право на использование "КБ "Континент". Версия 4. Узел безопасности" ЦУС, L3VPN, МЭ, Сервер доступа на 2 подключения, поддержка работы в кластере на платформах IPC-1000F/1000FM/1000NF2 (поддерживаемые шасси: DV-031B, DV-031F с отдельно приобретаемым комплектом модернизации).
ТП уровня Базовый, срок 1 год.</t>
  </si>
  <si>
    <t>K4-800F-base-SP1Y</t>
  </si>
  <si>
    <t>Право на использование "КБ "Континент". Версия 4. Узел безопасности" на платформах IPC-800F. Базовая лицензия.</t>
  </si>
  <si>
    <t>Право на использование "КБ "Континент". Версия 4. Узел безопасности" ЦУС, L3VPN, МЭ, Сервер доступа на 2 подключения, поддержка работы в кластере на платформе IPC-800F (поддерживаемые шасси: DV-030B с отдельно приобретаемым комплектом модернизации).
ТП уровня Базовый, срок 1 год.</t>
  </si>
  <si>
    <t>K4-600/600M-base-SP1Y</t>
  </si>
  <si>
    <t>Право на использование "КБ "Континент". Версия 4. Узел безопасности" на платформах IPC-600/600M. Базовая лицензия.</t>
  </si>
  <si>
    <t>Право на использование "КБ "Континент". Версия 4. Узел безопасности" ЦУС, L3VPN, МЭ, Сервер доступа на 2 подключения, поддержка работы в кластере на платформе IPC-600/600M (поддерживаемые шасси: DV-030A с отдельно приобретаемым комплектом модернизации).
ТП уровня Базовый, срок 1 год.</t>
  </si>
  <si>
    <t>K4-500/500F/500M-base-SP1Y</t>
  </si>
  <si>
    <t>Право на использование "КБ "Континент". Версия 4. Узел безопасности" на платформах IPC-500/500F/500M. Базовая лицензия.</t>
  </si>
  <si>
    <t>Право на использование "КБ "Континент". Версия 4. Узел безопасности" ЦУС, L3VPN, МЭ, Сервер доступа на 2 подключения, поддержка работы в кластере на платформах IPC-500/500F/500M (поддерживаемые шасси: LN-015B, LN-015C с отдельно приобретаемым комплектом модернизации).
ТП уровня Базовый, срок 1 год.</t>
  </si>
  <si>
    <t>K4-50M-base-SP1Y</t>
  </si>
  <si>
    <t>Право на использование "КБ "Континент". Версия 4. Узел безопасности" на платформах IPC-50M. Базовая лицензия.</t>
  </si>
  <si>
    <t>Право на использование "КБ "Континент". Версия 4. Узел безопасности" ЦУС, L3VPN, МЭ, Сервер доступа на 2 подключения, поддержка работы в кластере на платформе IPC-50M (поддерживаемые шасси: LN-010C с отдельно приобретаемым комплектом модернизации).
ТП уровня Базовый, срок 1 год.</t>
  </si>
  <si>
    <t>K4-UTM-base-Enterprise-lic</t>
  </si>
  <si>
    <t>Право на использование набора компонентов "Многофункциональный узел безопасности (UTM)" на Enterprise платформах. Базовая версия.</t>
  </si>
  <si>
    <r>
      <t xml:space="preserve">Право на использование базы решающих правил (сигнатур) СОВ, базы приложений, базы GeoProtection, срок действия 1 год.
Платформы </t>
    </r>
    <r>
      <rPr>
        <b/>
        <sz val="8"/>
        <rFont val="Arial"/>
        <family val="2"/>
        <charset val="204"/>
      </rPr>
      <t>IPC-3000NF2 LE (LN-021E), IPC-1000F (DV-031B), IPC-1000FM (DV-031B), IPC-1000NF2 (DV-031F), IPC-R1000 LE.</t>
    </r>
  </si>
  <si>
    <t>K4-UTM-base-SMB-lic</t>
  </si>
  <si>
    <t>Право на использование набора компонентов "Многофункциональный узел безопасности (UTM)" на SMB платформах. Базовая версия.</t>
  </si>
  <si>
    <r>
      <t xml:space="preserve">Право на использование базы решающих правил (сигнатур) СОВ, базы приложений, базы GeoProtection, срок действия 1 год.
Платформы </t>
    </r>
    <r>
      <rPr>
        <b/>
        <sz val="8"/>
        <rFont val="Arial"/>
        <family val="2"/>
        <charset val="204"/>
      </rPr>
      <t>IPC-800F (DV-030B), IPC-600 (DV-030A), IPC-600M (DV-030A), IPC-500 (LN-015B), IPC-500M (LN-015B), IPC-500F (LN-015C).</t>
    </r>
  </si>
  <si>
    <t>K4-UTM-base-SOHO-lic</t>
  </si>
  <si>
    <t>Право на использование набора компонентов "Многофункциональный узел безопасности (UTM)" на SOHO платформах. Базовая версия.</t>
  </si>
  <si>
    <r>
      <t xml:space="preserve">Право на использование базы решающих правил (сигнатур) СОВ, базы приложений, базы GeoProtection, срок действия 1 год.
Платформы </t>
    </r>
    <r>
      <rPr>
        <b/>
        <sz val="8"/>
        <rFont val="Arial"/>
        <family val="2"/>
        <charset val="204"/>
      </rPr>
      <t>IPC-50M (LN-010C).</t>
    </r>
  </si>
  <si>
    <t>K4-UTM-adv-Enterprise-lic</t>
  </si>
  <si>
    <t>Право на использование набора компонентов "Многофункциональный узел безопасности (UTM)" на Enterprise платформах. Расширенная версия.</t>
  </si>
  <si>
    <r>
      <t>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t>
    </r>
    <r>
      <rPr>
        <b/>
        <sz val="8"/>
        <rFont val="Arial"/>
        <family val="2"/>
        <charset val="204"/>
      </rPr>
      <t xml:space="preserve"> IPC-3000NF2 LE (LN-021E), IPC-1000F (DV-031B), IPC-1000FM (DV-031B), IPC-1000NF2 (DV-031F), IPC-R1000 LE.</t>
    </r>
  </si>
  <si>
    <t>K4-UTM-adv-SMB-lic</t>
  </si>
  <si>
    <t>Право на использование набора компонентов "Многофункциональный узел безопасности (UTM)" на SMB платформах.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</si>
  <si>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 </t>
    </r>
    <r>
      <rPr>
        <b/>
        <sz val="8"/>
        <rFont val="Arial"/>
        <family val="2"/>
        <charset val="204"/>
      </rPr>
      <t>IPC-800F (DV-030B), IPC-600 (DV-030A), IPC-600M (DV-030A), IPC-500 (LN-015B), IPC-500M (LN-015B), IPC-500F (LN-015C).</t>
    </r>
  </si>
  <si>
    <t>K4-UTM-adv-SOHO-lic</t>
  </si>
  <si>
    <t>Право на использование набора компонентов "Многофункциональный узел безопасности (UTM)" на SOHO платформах. Расширенная версия.</t>
  </si>
  <si>
    <r>
      <t>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t>
    </r>
    <r>
      <rPr>
        <b/>
        <sz val="8"/>
        <rFont val="Arial"/>
        <family val="2"/>
        <charset val="204"/>
      </rPr>
      <t xml:space="preserve"> IPC-50M (LN-010C).</t>
    </r>
  </si>
  <si>
    <t>K4-L2VPN-Enterprise-lic</t>
  </si>
  <si>
    <t>Право на использование компонента "L2VPN" на Enterprise платформах.</t>
  </si>
  <si>
    <r>
      <t xml:space="preserve">Право на использование компонента L2VPN на 1 платформе.
Платформы </t>
    </r>
    <r>
      <rPr>
        <b/>
        <sz val="8"/>
        <rFont val="Arial"/>
        <family val="2"/>
        <charset val="204"/>
      </rPr>
      <t>IPC-3000NF2 LE (LN-021E), IPC-1000F (DV-031B), IPC-1000FM (DV-031B), IPC-1000NF2 (DV-031F), IPC-R1000 LE.</t>
    </r>
  </si>
  <si>
    <t>K4-L2VPN-SMB-lic</t>
  </si>
  <si>
    <t>Право на использование компонента "L2VPN" на SMB платформах.</t>
  </si>
  <si>
    <r>
      <t xml:space="preserve">Право на использование компонента L2VPN на 1 платформе.
Платформы </t>
    </r>
    <r>
      <rPr>
        <b/>
        <sz val="8"/>
        <rFont val="Arial"/>
        <family val="2"/>
        <charset val="204"/>
      </rPr>
      <t>IPC-800F (DV-030B), IPC-600 (DV-030A), IPC-600M (DV-030A), IPC-500 (LN-015B), IPC-500M (LN-015B), IPC-500F (LN-015C).</t>
    </r>
  </si>
  <si>
    <t>K4-L2VPN-SOHO-lic</t>
  </si>
  <si>
    <t>Право на использование компонента "L2VPN" на SOHO платформах.</t>
  </si>
  <si>
    <r>
      <t xml:space="preserve">Право на использование компонента L2VPN на 1 платформе.
Платформы </t>
    </r>
    <r>
      <rPr>
        <b/>
        <sz val="8"/>
        <rFont val="Arial"/>
        <family val="2"/>
        <charset val="204"/>
      </rPr>
      <t>IPC-50M (LN-010C).</t>
    </r>
  </si>
  <si>
    <t>K4-FW-DISK-SZI</t>
  </si>
  <si>
    <t>Установочный комплект для обновления "КБ "Континент". Версия 4. Узел безопасности".</t>
  </si>
  <si>
    <r>
      <rPr>
        <b/>
        <sz val="8"/>
        <color rgb="FFC00000"/>
        <rFont val="Arial"/>
        <family val="2"/>
        <charset val="204"/>
      </rPr>
      <t xml:space="preserve">Продается только в комплекте с лицензией на обновление программного обеспечения. 
</t>
    </r>
    <r>
      <rPr>
        <sz val="8"/>
        <rFont val="Arial"/>
        <family val="2"/>
        <charset val="204"/>
      </rPr>
      <t>Установочный комплект "КБ "Континент". Версия 4", состав:
- Паспорт платформы
- Формуляр ФСТЭК
- DVD-диск с дистрибутивом 
- CD-диск с документацией
Сертификация: ФСТЭК (МЭ А4, СОВ4, УД4).</t>
    </r>
  </si>
  <si>
    <t>K4-UTM-DISK-SZI</t>
  </si>
  <si>
    <t>Установочный комплект для обновления "КБ "Континент". Версия 4. Многофункциональный узел безопасности".</t>
  </si>
  <si>
    <r>
      <rPr>
        <b/>
        <sz val="8"/>
        <color rgb="FFC00000"/>
        <rFont val="Arial"/>
        <family val="2"/>
        <charset val="204"/>
      </rPr>
      <t xml:space="preserve">Продается только в комплекте с лицензией на обновление программного обеспечения совместно с правом на использование UTM. </t>
    </r>
    <r>
      <rPr>
        <sz val="8"/>
        <rFont val="Arial"/>
        <family val="2"/>
        <charset val="204"/>
      </rPr>
      <t xml:space="preserve">
Установочный комплект "КБ "Континент". Версия 4", состав:
- Паспорт платформы
- Формуляр ФСТЭК
- CD-диск с дистрибутивом
- CD-диск с документацией
- CD-диск с обновлением БРП
Сертификация: ФСТЭК (МЭ А4, СОВ4, УД4).</t>
    </r>
  </si>
  <si>
    <t>K4-FW-VA-DISK-SZI</t>
  </si>
  <si>
    <t>Установочный комплект для "КБ "Континент". Версия 4. Узел безопасности". Виртуальное исполнение.</t>
  </si>
  <si>
    <r>
      <rPr>
        <b/>
        <sz val="8"/>
        <color rgb="FFC00000"/>
        <rFont val="Arial"/>
        <family val="2"/>
        <charset val="204"/>
      </rPr>
      <t xml:space="preserve">Продается только в комплекте с правом на использование УБ. Виртуальное исполнение . 
</t>
    </r>
    <r>
      <rPr>
        <sz val="8"/>
        <rFont val="Arial"/>
        <family val="2"/>
        <charset val="204"/>
      </rPr>
      <t>Установочный комплект "КБ "Континент". Версия 4", состав:
- Формуляр ФСТЭК
- CD-диск с дистрибутивом 
- CD-диск с документацией
Сертификация: ФСТЭК (МЭ Б4, СОВ4, УД4).</t>
    </r>
  </si>
  <si>
    <t>К4-50/10-MountingKit</t>
  </si>
  <si>
    <t>Монтажный комплект на 2 устройства для АПКШ "Континент" IPC50 (LN-010C) или IPC10 (LN-010A).</t>
  </si>
  <si>
    <t>Монтажный комплект для установки 2 платформ IPC50 (LN-010C) или IPC10 (LN-010A) в серверную стойку.</t>
  </si>
  <si>
    <t>Модуль трансивера SC-QSFP+-SR4-M.</t>
  </si>
  <si>
    <t>Модуль 40G QSFP+ .
Для платформ: IPC-3000F40.</t>
  </si>
  <si>
    <t>Модуль трансивера SC-SFP+SR-10G.</t>
  </si>
  <si>
    <t>Модуль 10G SFP+ 1000BASE-SR, IPC-SW.
Для платформ: IPC-3000F, IPC-3000NF2, IPC-1000NF2, IPC-R3000, IPC-R1000, IPC-R1000NF2, IPC-R800, IPC-R300, IPC-R550, IPC-R800, IPC-R3000.</t>
  </si>
  <si>
    <t>Модуль 1G SFP 1000BASE-SX.
Для платформ: IPC-3000F, IPC-1000F, IPC-1000NF2, IPC- R3000, IPC-R1000, IPC-R1000NF2, IPC-R800, IPC-800F, IPC-500F, IPC-50, IPC-R10, IPC-R50, IPC-R300, IPC-R550, IPC-R800, IPC-R3000.</t>
  </si>
  <si>
    <t>K4-SUPPORT-ST</t>
  </si>
  <si>
    <t>Ключ активации сервиса прямой технической поддержки уровня "Стандартный" для Комплекса безопасности "Континент". Версия 4.</t>
  </si>
  <si>
    <r>
      <t xml:space="preserve">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с возможностью продления до 5 лет.
</t>
    </r>
    <r>
      <rPr>
        <b/>
        <sz val="8"/>
        <color rgb="FFC00000"/>
        <rFont val="Arial"/>
        <family val="2"/>
        <charset val="204"/>
      </rPr>
      <t>ТП для UTM платформ рассчитывается от стоимости платформы и базовой лицензии.</t>
    </r>
  </si>
  <si>
    <t>K4-SUPPORT-EXT</t>
  </si>
  <si>
    <t>Ключ активации сервиса прямой технической поддержки уровня "Расширенный" для Комплекса безопасности "Континент". Версия 4.</t>
  </si>
  <si>
    <r>
      <t xml:space="preserve">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Техническую гарантию сроком на 1 год с возможностью продления до 5 лет.
</t>
    </r>
    <r>
      <rPr>
        <b/>
        <sz val="8"/>
        <color rgb="FFC00000"/>
        <rFont val="Arial"/>
        <family val="2"/>
        <charset val="204"/>
      </rPr>
      <t>ТП для UTM платформ рассчитывается от стоимости платформы и базовой лицензии.</t>
    </r>
  </si>
  <si>
    <t>K4-SUPPORT-VIP</t>
  </si>
  <si>
    <t>Ключ активации сервиса прямой технической поддержки уровня "VIP" для Комплекса безопасности "Континент". Версия 4.</t>
  </si>
  <si>
    <r>
      <t xml:space="preserve">Техническая поддержка оказывается службой технической поддержки ООО "Код Безопасности". 
Включает следующее:
- Выделенный инженер;
- 100 плановых выездов на площадку заказчика.
</t>
    </r>
    <r>
      <rPr>
        <b/>
        <sz val="8"/>
        <color rgb="FFC00000"/>
        <rFont val="Arial"/>
        <family val="2"/>
        <charset val="204"/>
      </rPr>
      <t>ТП для UTM платформ рассчитывается от стоимости платформы и базовой лицензии.</t>
    </r>
  </si>
  <si>
    <t>K4-SUPPORT-COST</t>
  </si>
  <si>
    <t>Ключ активации сервиса совместной технической поддержки уровня "Стандартный" для Комплекса безопасности "Континент". Версия 4.</t>
  </si>
  <si>
    <r>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получение пакетов обновления для продукта;
- Техническую гарантию сроком на 1 год с возможностью продления до 5 лет.
</t>
    </r>
    <r>
      <rPr>
        <b/>
        <sz val="8"/>
        <color rgb="FFC00000"/>
        <rFont val="Arial"/>
        <family val="2"/>
        <charset val="204"/>
      </rPr>
      <t>ТП для UTM платформ рассчитывается от стоимости платформы и базовой лицензии.</t>
    </r>
  </si>
  <si>
    <t>K4-SUPPORT-COEXT</t>
  </si>
  <si>
    <t>Ключ активации сервиса совместной технической поддержки уровня "Расширенный" для Комплекса безопасности "Континент". Версия 4.</t>
  </si>
  <si>
    <r>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Специальные условия на приобретение новых версий продукта;
- Техническую гарантию сроком на 1 год с возможностью продления до 5 лет.
</t>
    </r>
    <r>
      <rPr>
        <b/>
        <sz val="8"/>
        <color rgb="FFC00000"/>
        <rFont val="Arial"/>
        <family val="2"/>
        <charset val="204"/>
      </rPr>
      <t>ТП для UTM платформ рассчитывается от стоимости платформы и базовой лицензии.</t>
    </r>
  </si>
  <si>
    <t>K4-3000NF2LE-SUP-ST</t>
  </si>
  <si>
    <t>Ключ активации сервиса прямой технической поддержки уровня "Стандартный" для Комплекса безопасности "Континент". Версия 4. Платформа IPC-3000NF2 LE.</t>
  </si>
  <si>
    <t>K4-1000F/1000FM/1000NF2-SUP-ST</t>
  </si>
  <si>
    <t>Ключ активации сервиса прямой технической поддержки уровня "Стандартный" для Комплекса безопасности "Континент". Версия 4. Платформа IPC-1000F/1000FM/1000NF2.</t>
  </si>
  <si>
    <t>K4-800F-SUP-ST</t>
  </si>
  <si>
    <t>Ключ активации сервиса прямой технической поддержки уровня "Стандартный" для Комплекса безопасности "Континент". Версия 4. Платформа IPC-800F.</t>
  </si>
  <si>
    <t>K4-600/600M-SUP-ST</t>
  </si>
  <si>
    <t>Ключ активации сервиса прямой технической поддержки уровня "Стандартный" для Комплекса безопасности "Континент". Версия 4. Платформа IPC-600/600M.</t>
  </si>
  <si>
    <t>K4-500/500F/500M-SUP-ST</t>
  </si>
  <si>
    <t>Ключ активации сервиса прямой технической поддержки уровня "Стандартный" для Комплекса безопасности "Континент". Версия 4. Платформа IPC-500/500F/500M.</t>
  </si>
  <si>
    <t>K4-50M-SUP-ST</t>
  </si>
  <si>
    <t>Ключ активации сервиса прямой технической поддержки уровня "Стандартный" для Комплекса безопасности "Континент". Версия 4. Платформа IPC-50M.</t>
  </si>
  <si>
    <t>K4-3000NF2LE-SUP-EXT</t>
  </si>
  <si>
    <t>Ключ активации сервиса прямой технической поддержки уровня "Расширенный" для Комплекса безопасности "Континент". Версия 4. Платформа IPC-3000NF2 LE.</t>
  </si>
  <si>
    <t>K4-1000F/1000FM/1000NF2-SUP-EXT</t>
  </si>
  <si>
    <t>Ключ активации сервиса прямой технической поддержки уровня "Расширенный" для Комплекса безопасности "Континент". Версия 4. Платформа IPC-1000F/1000FM/1000NF2.</t>
  </si>
  <si>
    <t>K4-800F-SUP-EXT</t>
  </si>
  <si>
    <t>Ключ активации сервиса прямой технической поддержки уровня "Расширенный" для Комплекса безопасности "Континент". Версия 4. Платформа IPC-800F.</t>
  </si>
  <si>
    <t>K4-600/600M-SUP-EXT</t>
  </si>
  <si>
    <t>Ключ активации сервиса прямой технической поддержки уровня "Расширенный" для Комплекса безопасности "Континент". Версия 4. Платформа IPC-600/600M.</t>
  </si>
  <si>
    <t>K4-500/500F/500M-SUP-EXT</t>
  </si>
  <si>
    <t>Ключ активации сервиса прямой технической поддержки уровня "Расширенный" для Комплекса безопасности "Континент". Версия 4. Платформа IPC-500/500F/500M.</t>
  </si>
  <si>
    <t>K4-50M-SUP-EXT</t>
  </si>
  <si>
    <t>Ключ активации сервиса прямой технической поддержки уровня "Расширенный" для Комплекса безопасности "Континент". Версия 4. Платформа IPC-50M.</t>
  </si>
  <si>
    <r>
      <t xml:space="preserve">25% </t>
    </r>
    <r>
      <rPr>
        <i/>
        <sz val="10"/>
        <rFont val="Arial"/>
        <family val="2"/>
        <charset val="204"/>
      </rPr>
      <t>от стоимости АП+Базовая лицензия</t>
    </r>
  </si>
  <si>
    <r>
      <t xml:space="preserve">25% </t>
    </r>
    <r>
      <rPr>
        <i/>
        <sz val="10"/>
        <color theme="1"/>
        <rFont val="Arial"/>
        <family val="2"/>
        <charset val="204"/>
      </rPr>
      <t>от стоимости АП+Базовая лицензия</t>
    </r>
  </si>
  <si>
    <r>
      <t xml:space="preserve">50% </t>
    </r>
    <r>
      <rPr>
        <i/>
        <sz val="10"/>
        <color theme="1"/>
        <rFont val="Arial"/>
        <family val="2"/>
        <charset val="204"/>
      </rPr>
      <t>от стоимости АП+Базовая лицензия</t>
    </r>
  </si>
  <si>
    <r>
      <t xml:space="preserve">10% </t>
    </r>
    <r>
      <rPr>
        <i/>
        <sz val="10"/>
        <color theme="1"/>
        <rFont val="Arial"/>
        <family val="2"/>
        <charset val="204"/>
      </rPr>
      <t>от стоимости АП+Базовая лицензия</t>
    </r>
  </si>
  <si>
    <r>
      <t>10%</t>
    </r>
    <r>
      <rPr>
        <i/>
        <sz val="10"/>
        <color theme="1"/>
        <rFont val="Arial"/>
        <family val="2"/>
        <charset val="204"/>
      </rPr>
      <t xml:space="preserve"> от стоимости АП+Базовая лицензия</t>
    </r>
  </si>
  <si>
    <t>К3-3000F-HW-КС-E-SP1Y</t>
  </si>
  <si>
    <t>АПКШ "Континент". Версия 3.9. Аппаратная платформа IPC-3000F. Экспортный вариант.</t>
  </si>
  <si>
    <t>K3-3000F-CM-KC-E-SP1Y</t>
  </si>
  <si>
    <t>АПКШ "Континент". Версия 3.9. Аппаратная платформа IPC-3000F. ЦУС. Экспортный вариант.</t>
  </si>
  <si>
    <r>
      <t xml:space="preserve">Платформа IPC-3000F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1 х 1000BASE-T RJ45, 8 х 1G SFP, 4 х 10GB SFP+.
Платформа продается только в комплекте с одной из базовых лицензий ЦУС.
ТП уровня Базовый, срок 1 год + Техническая гарантия, срок 1 год.
</t>
    </r>
    <r>
      <rPr>
        <b/>
        <sz val="8"/>
        <rFont val="Arial"/>
        <family val="2"/>
        <charset val="204"/>
      </rPr>
      <t>В цену включен НДС 20%.</t>
    </r>
  </si>
  <si>
    <t>К3-3000F-CM-КС3-E-lic</t>
  </si>
  <si>
    <t>Право на использование "АПКШ "Континент". Версия 3.9" на платформе IPC-3000F. Базовая лицензия. ЦУС. КС3. Экспортный вариант.</t>
  </si>
  <si>
    <r>
      <t xml:space="preserve">Право на использование "АПКШ "Континент". Версия 3.9". ЦУС.
</t>
    </r>
    <r>
      <rPr>
        <b/>
        <sz val="8"/>
        <rFont val="Arial"/>
        <family val="2"/>
        <charset val="204"/>
      </rPr>
      <t>Лицензия предусмотрена для использования на платформе ЦУС.</t>
    </r>
    <r>
      <rPr>
        <sz val="8"/>
        <rFont val="Arial"/>
        <family val="2"/>
        <charset val="204"/>
      </rPr>
      <t xml:space="preserve">
Сертификация: ФСБ (КС3).
ТП уровня Базовый, срок 1 год + Техническая гарантия, срок 1 год.
</t>
    </r>
    <r>
      <rPr>
        <b/>
        <sz val="8"/>
        <rFont val="Arial"/>
        <family val="2"/>
        <charset val="204"/>
      </rPr>
      <t>Не облагается НДС.</t>
    </r>
  </si>
  <si>
    <t>К3-3000F-CM-ACS-KC3-E-lic</t>
  </si>
  <si>
    <t>Право на использование "АПКШ "Континент". Версия 3.9" на платформе IPC-3000F. Базовая лицензия. ЦУС - Сервер Доступа. КС3. Экспортный вариант.</t>
  </si>
  <si>
    <r>
      <t xml:space="preserve">Право на использование "АПКШ "Континент". Версия 3.9". ЦУС - Сервер Доступа (ЦУС+СД).
</t>
    </r>
    <r>
      <rPr>
        <b/>
        <sz val="8"/>
        <rFont val="Arial"/>
        <family val="2"/>
        <charset val="204"/>
      </rPr>
      <t>Лицензия предусмотрена для использования на платформе ЦУС.</t>
    </r>
    <r>
      <rPr>
        <sz val="8"/>
        <rFont val="Arial"/>
        <family val="2"/>
        <charset val="204"/>
      </rPr>
      <t xml:space="preserve">
Сертификация: ФСБ (КС3).
ТП уровня Базовый, срок 1 год + Техническая гарантия, срок 1 год.
</t>
    </r>
    <r>
      <rPr>
        <b/>
        <sz val="8"/>
        <rFont val="Arial"/>
        <family val="2"/>
        <charset val="204"/>
      </rPr>
      <t>Не облагается НДС.</t>
    </r>
  </si>
  <si>
    <t>К3-3000F-base-KC3-E-lic</t>
  </si>
  <si>
    <t>Право на использование "АПКШ "Континент". Версия 3.9" на платформе IPC-3000F. Базовая лицензия. Криптошлюз. КС3. Экспортный вариант.</t>
  </si>
  <si>
    <r>
      <t xml:space="preserve">Право на использование "АПКШ "Континент". Версия 3.9". Криптошлюз (КШ).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</si>
  <si>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К3-3000F-ACS-KC3-E-lic</t>
  </si>
  <si>
    <t>Право на использование "АПКШ "Континент". Версия 3.9" на платформе IPC-3000F.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</si>
  <si>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</si>
  <si>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К3-3000F-CC-KC3-E-lic</t>
  </si>
  <si>
    <t>Право на использование "АПКШ "Континент". Версия 3.9" на платформе IPC-3000F. Базовая лицензия. L2VPN Криптокоммутатор. КС3. Экспортный вариант.</t>
  </si>
  <si>
    <t>К3-3000F-HW-КС-E-SUP-ST</t>
  </si>
  <si>
    <t>Ключ активации сервиса прямой технической поддержки уровня "Стандартный" для АПКШ "Континент", К3-3000F-HW-КС-E-SP1Y, K3-3000F-CM-KC-E-SP1Y.</t>
  </si>
  <si>
    <t>К3-3000F-HW-КС-E-SUP-EXT</t>
  </si>
  <si>
    <t>Ключ активации сервиса прямой технической поддержки уровня "Расширенный" для АПКШ "Континент", К3-3000F-HW-КС-E-SP1Y, K3-3000F-CM-KC-E-SP1Y.</t>
  </si>
  <si>
    <t>К3-3000NF2-HW-КС-E-SP1Y</t>
  </si>
  <si>
    <t>АПКШ "Континент". Версия 3.9. Аппаратная платформа IPC-3000NF2. Экспортный вариант.</t>
  </si>
  <si>
    <t>К3-3000NF2-base-KC3-E-lic</t>
  </si>
  <si>
    <t>Право на использование "АПКШ "Континент". Версия 3.9" на платформе IPC-3000NF2. Базовая лицензия. Криптошлюз. КС3. Экспортный вариант.</t>
  </si>
  <si>
    <t>К3-3000NF2-CC-KC3-E-lic</t>
  </si>
  <si>
    <t>Право на использование "АПКШ "Континент". Версия 3.9" на платформе IPC-3000NF2. Базовая лицензия. L2VPN Криптокоммутатор. КС3. Экспортный вариант.</t>
  </si>
  <si>
    <t>К3-3000NF2-HW-КС-E-SUP-ST</t>
  </si>
  <si>
    <t>Ключ активации сервиса прямой технической поддержки уровня "Стандартный" для АПКШ "Континент", К3-3000NF2-HW-КС-E-SP1Y.</t>
  </si>
  <si>
    <t>К3-3000NF2-HW-КС-E-SUP-EXT</t>
  </si>
  <si>
    <t>Ключ активации сервиса прямой технической поддержки уровня "Расширенный" для АПКШ "Континент", К3-3000NF2-HW-КС-E-SP1Y.</t>
  </si>
  <si>
    <t>К3-R800-HW-КС-E-SP1Y</t>
  </si>
  <si>
    <t>АПКШ "Континент". Версия 3.9. Аппаратная платформа IPC-R800. Экспортный вариант.</t>
  </si>
  <si>
    <r>
      <t xml:space="preserve">Платформа IPC-R800 в корпусе высотой 1U.
Сетевые интерфейсы: 8 x 1000BASE-T RJ45, 4x10GSFP+.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</si>
  <si>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K3-R800-CM-KC-E-SP1Y</t>
  </si>
  <si>
    <t>АПКШ "Континент". Версия 3.9. Аппаратная платформа IPC-R800. ЦУС. Экспортный вариант.</t>
  </si>
  <si>
    <r>
      <t xml:space="preserve">Платформа IPC-R800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8 x 1000BASE-T RJ45, 4x10GSFP+.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</si>
  <si>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К3-R800-CM-КС3-E-lic</t>
  </si>
  <si>
    <t>Право на использование "АПКШ "Континент". Версия 3.9" на платформе IPC-R800. Базовая лицензия. ЦУС. КС3. Экспортный вариант.</t>
  </si>
  <si>
    <t>К3-R800-CM-ACS-KC3-E-lic</t>
  </si>
  <si>
    <t>Право на использование "АПКШ "Континент". Версия 3.9" на платформе IPC-R800. Базовая лицензия. ЦУС - Сервер Доступа. КС3. Экспортный вариант.</t>
  </si>
  <si>
    <t>К3-R800-base-KC3-E-lic</t>
  </si>
  <si>
    <t>Право на использование "АПКШ "Континент". Версия 3.9" на платформе IPC-R800. Базовая лицензия. Криптошлюз. КС3. Экспортный вариант.</t>
  </si>
  <si>
    <t>К3-R800-ACS-KC3-E-lic</t>
  </si>
  <si>
    <t>Право на использование "АПКШ "Континент". Версия 3.9" на платформе IPC-R800. Базовая лицензия. Криптошлюз - Сервер Доступа. КС3. Экспортный вариант.</t>
  </si>
  <si>
    <t>К3-R800-CC-KC3-E-lic</t>
  </si>
  <si>
    <t>Право на использование "АПКШ "Континент". Версия 3.9" на платформе IPC-R800. Базовая лицензия. L2VPN Криптокоммутатор. КС3. Экспортный вариант.</t>
  </si>
  <si>
    <t>К3-R800-HW-КС-E-SUP-ST</t>
  </si>
  <si>
    <t>Ключ активации сервиса прямой технической поддержки уровня "Стандартный" для АПКШ "Континент", К3-R800-HW-KC-E-SP1Y, K3-R800-CM-KC-E-SP1Y.</t>
  </si>
  <si>
    <t>К3-R800-HW-КС-E-SUP-EXT</t>
  </si>
  <si>
    <t>Ключ активации сервиса прямой технической поддержки уровня "Расширенный" для АПКШ "Континент", К3-R800-HW-KC-E-SP1Y, K3-R800-CM-KC-E-SP1Y.</t>
  </si>
  <si>
    <t>К3-R550-HW-КС-E-SP1Y</t>
  </si>
  <si>
    <t>АПКШ "Континент". Версия 3.9. Аппаратная платформа IPC-R550. Экспортный вариант.</t>
  </si>
  <si>
    <t>K3-R550-CM-KC-E-SP1Y</t>
  </si>
  <si>
    <t>АПКШ "Континент". Версия 3.9. Аппаратная платформа IPC-R550. ЦУС. Экспортный вариант.</t>
  </si>
  <si>
    <r>
      <t xml:space="preserve">Платформа IPC-R550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и Сервера Доступа (СД).
</t>
    </r>
    <r>
      <rPr>
        <sz val="8"/>
        <rFont val="Arial"/>
        <family val="2"/>
        <charset val="204"/>
      </rPr>
      <t xml:space="preserve">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</si>
  <si>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К3-R550-CM-КС3-E-lic</t>
  </si>
  <si>
    <t>Право на использование "АПКШ "Континент". Версия 3.9" на платформе IPC-R550. Базовая лицензия. ЦУС. КС3. Экспортный вариант.</t>
  </si>
  <si>
    <t>К3-R550-CM-ACS-KC3-E-lic</t>
  </si>
  <si>
    <t>Право на использование "АПКШ "Континент". Версия 3.9" на платформе IPC-R550. Базовая лицензия. ЦУС - Сервер Доступа. КС3. Экспортный вариант.</t>
  </si>
  <si>
    <t>К3-R550-base-KC3-E-lic</t>
  </si>
  <si>
    <t>Право на использование "АПКШ "Континент". Версия 3.9" на платформе IPC-R550. Базовая лицензия. Криптошлюз. КС3. Экспортный вариант.</t>
  </si>
  <si>
    <t>К3-R550-ACS-KC3-E-lic</t>
  </si>
  <si>
    <t>Право на использование "АПКШ "Континент". Версия 3.9" на платформе IPC-R550.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</si>
  <si>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t>
    </r>
    <r>
      <rPr>
        <b/>
        <sz val="8"/>
        <rFont val="Arial"/>
        <family val="2"/>
        <charset val="204"/>
      </rPr>
      <t>Лицензия предусмотрена для использования на платформе ЦУС.</t>
    </r>
    <r>
      <rPr>
        <sz val="8"/>
        <rFont val="Arial"/>
        <family val="2"/>
        <charset val="204"/>
      </rPr>
      <t xml:space="preserve">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</si>
  <si>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К3-R550-CC-KC3-E-lic</t>
  </si>
  <si>
    <t>Право на использование "АПКШ "Континент". Версия 3.9" на платформе IPC-R550. Базовая лицензия. L2VPN Криптокоммутатор. КС3. Экспортный вариант.</t>
  </si>
  <si>
    <t>К3-R550-HW-КС-E-SUP-ST</t>
  </si>
  <si>
    <t>Ключ активации сервиса прямой технической поддержки уровня "Стандартный" для АПКШ "Континент", К3-R550-HW-KC-E-SP1Y, K3-R550-CM-KC-E-SP1Y.</t>
  </si>
  <si>
    <t>К3-R550-HW-КС-E-SUP-EXT</t>
  </si>
  <si>
    <t>Ключ активации сервиса прямой технической поддержки уровня "Расширенный" для АПКШ "Континент", К3-R550-HW-KC-E-SP1Y, K3-R550-CM-KC-E-SP1Y.</t>
  </si>
  <si>
    <t>K3-R300-HW-КС-E-SP1Y</t>
  </si>
  <si>
    <t>АПКШ "Континент". Версия 3.9. Аппаратная платформа IPC-R300. Экспортный вариант.</t>
  </si>
  <si>
    <r>
      <t xml:space="preserve">Платформа IPC-R300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Сертификация: ФСБ (КС3).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</si>
  <si>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K3-R300-CM-KC-E-SP1Y</t>
  </si>
  <si>
    <t>АПКШ "Континент". Версия 3.9. Аппаратная платформа IPC-R300. ЦУС. Экспортный вариант.</t>
  </si>
  <si>
    <r>
      <t xml:space="preserve">Платформа IPC-R300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и Сервера Доступа (СД).
</t>
    </r>
    <r>
      <rPr>
        <sz val="8"/>
        <rFont val="Arial"/>
        <family val="2"/>
        <charset val="204"/>
      </rPr>
      <t xml:space="preserve">Сетевые интерфейсы: 4 x 1000BASE-T RJ45, 2 x Combo 1G RJ45/SFP, 2 x 10G SFP+.
</t>
    </r>
    <r>
      <rPr>
        <b/>
        <sz val="8"/>
        <rFont val="Arial"/>
        <family val="2"/>
        <charset val="204"/>
      </rPr>
      <t xml:space="preserve">Платформа Российского производства.
</t>
    </r>
    <r>
      <rPr>
        <sz val="8"/>
        <rFont val="Arial"/>
        <family val="2"/>
        <charset val="204"/>
      </rPr>
      <t xml:space="preserve">Сертификация: ФСБ (КС3).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</si>
  <si>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K3-R300-CM-КС3-E-lic</t>
  </si>
  <si>
    <t>Право на использование "АПКШ "Континент". Версия 3.9" на платформе IPC-R300. Базовая лицензия. ЦУС. КС3. Экспортный вариант.</t>
  </si>
  <si>
    <t>K3-R300-CM-ACS-KC3-E-lic</t>
  </si>
  <si>
    <t>Право на использование "АПКШ "Континент". Версия 3.9" на платформе IPC-R300. Базовая лицензия. ЦУС - Сервер Доступа. КС3. Экспортный вариант.</t>
  </si>
  <si>
    <r>
      <t xml:space="preserve">Право на использование "АПКШ "Континент". Версия 3.9". ЦУС - Сервер Доступа (ЦУС+СД).
</t>
    </r>
    <r>
      <rPr>
        <b/>
        <sz val="8"/>
        <rFont val="Arial"/>
        <family val="2"/>
        <charset val="204"/>
      </rPr>
      <t xml:space="preserve">Лицензия предусмотрена для использования на платформе ЦУС.
</t>
    </r>
    <r>
      <rPr>
        <sz val="8"/>
        <rFont val="Arial"/>
        <family val="2"/>
        <charset val="204"/>
      </rPr>
      <t xml:space="preserve">Сертификация: ФСБ (КС3).
ТП уровня Базовый, срок 1 год + Техническая гарантия, срок 1 год.
</t>
    </r>
    <r>
      <rPr>
        <b/>
        <sz val="8"/>
        <rFont val="Arial"/>
        <family val="2"/>
        <charset val="204"/>
      </rPr>
      <t>Не облагается НДС.</t>
    </r>
  </si>
  <si>
    <t>K3-R300-base-KC3-E-lic</t>
  </si>
  <si>
    <t>Право на использование "АПКШ "Континент". Версия 3.9" на платформе IPC-R300. Базовая лицензия. Криптошлюз. КС3. Экспортный вариант.</t>
  </si>
  <si>
    <t>K3-R300-ACS-KC3-E-lic</t>
  </si>
  <si>
    <t>Право на использование "АПКШ "Континент". Версия 3.9" на платформе IPC-R300. Базовая лицензия. Криптошлюз - Сервер Доступа. КС3. Экспортный вариант.</t>
  </si>
  <si>
    <t>K3-R300-CC-KC3-E-lic</t>
  </si>
  <si>
    <t>Право на использование "АПКШ "Континент". Версия 3.9" на платформе IPC-R300. Базовая лицензия. L2VPN Криптокоммутатор. КС3. Экспортный вариант.</t>
  </si>
  <si>
    <t>K3-R300-HW-КС-E-SUP-ST</t>
  </si>
  <si>
    <t>Ключ активации сервиса прямой технической поддержки уровня "Стандартный" для АПКШ "Континент", K3-R300-HW-KC-E-SP1Y, K3-R300-CM-KC-E-SP1Y.</t>
  </si>
  <si>
    <t>K3-R300-HW-КС-E-SUP-EXT</t>
  </si>
  <si>
    <t>Ключ активации сервиса прямой технической поддержки уровня "Расширенный" для АПКШ "Континент", K3-R300-HW-KC-E-SP1Y, K3-R300-CM-KC-E-SP1Y.</t>
  </si>
  <si>
    <t>K3-R50-HW-КС-E-SP1Y</t>
  </si>
  <si>
    <t>АПКШ "Континент". Версия 3.9. Аппаратная платформа IPC-R50. Экспортный вариант.</t>
  </si>
  <si>
    <t>K3-R50-CM-KC-E-SP1Y</t>
  </si>
  <si>
    <t>АПКШ "Континент". Версия 3.9. Аппаратная платформа IPC-R50. ЦУС. Экспортный вариант.</t>
  </si>
  <si>
    <r>
      <t xml:space="preserve">Платформа IPC-R50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и Сервера Доступа (СД).
</t>
    </r>
    <r>
      <rPr>
        <sz val="8"/>
        <rFont val="Arial"/>
        <family val="2"/>
        <charset val="204"/>
      </rPr>
      <t xml:space="preserve">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ЦУС или СД.
ТП уровня Базовый, срок 1 год + Техническая гарантия, срок 1 год.
</t>
    </r>
    <r>
      <rPr>
        <b/>
        <sz val="8"/>
        <rFont val="Arial"/>
        <family val="2"/>
        <charset val="204"/>
      </rPr>
      <t>В цену включен НДС 20%.</t>
    </r>
  </si>
  <si>
    <t>K3-R50-CM-КС3-E-lic</t>
  </si>
  <si>
    <t>Право на использование "АПКШ "Континент". Версия 3.9" на платформе IPC-R50. Базовая лицензия. ЦУС. КС3. Экспортный вариант.</t>
  </si>
  <si>
    <t>K3-R50-CM-ACS-KC3-E-lic</t>
  </si>
  <si>
    <t>Право на использование "АПКШ "Континент". Версия 3.9" на платформе IPC-R50. Базовая лицензия. ЦУС - Сервер Доступа. КС3. Экспортный вариант.</t>
  </si>
  <si>
    <t>K3-R50-base-KC3-E-lic</t>
  </si>
  <si>
    <t>Право на использование "АПКШ "Континент". Версия 3.9" на платформе IPC-R50. Базовая лицензия. Криптошлюз. КС3. Экспортный вариант.</t>
  </si>
  <si>
    <t>K3-R50-ACS-KC3-E-lic</t>
  </si>
  <si>
    <t>Право на использование "АПКШ "Континент". Версия 3.9" на платформе IPC-R50. Базовая лицензия. Криптошлюз - Сервер Доступа. КС3. Экспортный вариант.</t>
  </si>
  <si>
    <t>K3-R50-CC-KC3-E-lic</t>
  </si>
  <si>
    <t>Право на использование "АПКШ "Континент". Версия 3.9" на платформе IPC-R50. Базовая лицензия. L2VPN Криптокоммутатор. КС3. Экспортный вариант.</t>
  </si>
  <si>
    <t>K3-R50-HW-КС-E-SUP-ST</t>
  </si>
  <si>
    <t>Ключ активации сервиса прямой технической поддержки уровня "Стандартный" для АПКШ "Континент", K3-R50-HW-KC-E-SP1Y, K3-R50-CM-KC-E-SP1Y.</t>
  </si>
  <si>
    <t>K3-R50-HW-КС-E-SUP-EXT</t>
  </si>
  <si>
    <t>Ключ активации сервиса прямой технической поддержки уровня "Расширенный" для АПКШ "Континент", K3-R50-HW-KC-E-SP1Y, K3-R50-CM-KC-E-SP1Y.</t>
  </si>
  <si>
    <t>K3-R10-HW-КС-E-SP1Y</t>
  </si>
  <si>
    <t>АПКШ "Континент". Версия 3.9. Аппаратная платформа IPC-R10. Экспортный вариант.</t>
  </si>
  <si>
    <t>K3-R10-CM-KC-E-SP1Y</t>
  </si>
  <si>
    <t>АПКШ "Континент". Версия 3.9. Аппаратная платформа IPC-R10. ЦУС. Экспортный вариант.</t>
  </si>
  <si>
    <t>K3-R10-CM-КС3-E-lic</t>
  </si>
  <si>
    <t>Право на использование "АПКШ "Континент". Версия 3.9" на платформе IPC-R10. Базовая лицензия. ЦУС. КС3. Экспортный вариант.</t>
  </si>
  <si>
    <t>K3-R10-base-KC3-E-lic</t>
  </si>
  <si>
    <t>Право на использование "АПКШ "Континент". Версия 3.9" на платформе IPC-R10. Базовая лицензия. Криптошлюз. КС3. Экспортный вариант.</t>
  </si>
  <si>
    <t>K3-R10-CC-KC3-E-lic</t>
  </si>
  <si>
    <t>Право на использование "АПКШ "Континент". Версия 3.9" на платформе IPC-R10. Базовая лицензия. L2VPN Криптокоммутатор. КС3. Экспортный вариант.</t>
  </si>
  <si>
    <t>K3-R10-HW-КС-E-SUP-ST</t>
  </si>
  <si>
    <t>Ключ активации сервиса прямой технической поддержки уровня "Стандартный" для АПКШ "Континент", K3-R10-HW-KC-E-SP1Y, K3-R10-CM-KC-E-SP1Y.</t>
  </si>
  <si>
    <t>K3-R10-HW-КС-E-SUP-EXT</t>
  </si>
  <si>
    <t>Ключ активации сервиса прямой технической поддержки уровня "Расширенный" для АПКШ "Континент", K3-R10-HW-KC-E-SP1Y, K3-R10-CM-KC-E-SP1Y.</t>
  </si>
  <si>
    <t>K3-10-HW-КС-E-SP1Y</t>
  </si>
  <si>
    <t>АПКШ "Континент". Версия 3.9. Аппаратная платформа IPC-10. Экспортный вариант.</t>
  </si>
  <si>
    <t>K3-10-CM-KC-E-SP1Y</t>
  </si>
  <si>
    <t>АПКШ "Континент". Версия 3.9. Аппаратная платформа IPC-10. ЦУС. Экспортный вариант.</t>
  </si>
  <si>
    <t>K3-10-CM-КС3-E-lic</t>
  </si>
  <si>
    <t>Право на использование "АПКШ "Континент". Версия 3.9" на платформе IPC-10. Базовая лицензия. ЦУС. КС3. Экспортный вариант.</t>
  </si>
  <si>
    <t>K3-10-base-KC3-E-lic</t>
  </si>
  <si>
    <t>Право на использование "АПКШ "Континент". Версия 3.9" на платформе IPC-10. Базовая лицензия. Криптошлюз. КС3. Экспортный вариант.</t>
  </si>
  <si>
    <t>K3-10-CC-KC3-E-lic</t>
  </si>
  <si>
    <t>Право на использование "АПКШ "Континент". Версия 3.9" на платформе IPC-10. Базовая лицензия. L2VPN Криптокоммутатор. КС3. Экспортный вариант.</t>
  </si>
  <si>
    <t>K3-10-HW-КС-E-SUP-ST</t>
  </si>
  <si>
    <t>Ключ активации сервиса прямой технической поддержки уровня "Стандартный" для АПКШ "Континент", K3-10-HW-KC-E-SP1Y, K3-10-CM-KC-E-SP1Y.</t>
  </si>
  <si>
    <t>K3-10-HW-КС-E-SUP-EXT</t>
  </si>
  <si>
    <t>Ключ активации сервиса прямой технической поддержки уровня "Расширенный" для АПКШ "Континент", K3-10-HW-KC-E-SP1Y, K3-10-CM-KC-E-SP1Y.</t>
  </si>
  <si>
    <t>K3-3000F-HW-HA-KC-E-SP1Y</t>
  </si>
  <si>
    <t>АПКШ "Континент". Версия 3.9. Отказоустойчивый кластер из 2-х аппаратных платформ IPC-3000F. Экспортный вариант.</t>
  </si>
  <si>
    <r>
      <t xml:space="preserve">Отказоустойчивый (HA) кластер из 2-х платформ IPC-3000F высотой 1U.
Сетевые интерфейсы: 1 x 1000BASE-T RJ45, 8 x 1G SFP, 4 x 10G SFP+.
Платформа продается только в комплекте с одной из базовых лицензий.
ТП уровня Базовый, срок 1 год + Техническая гарантия, срок 1 год.
</t>
    </r>
    <r>
      <rPr>
        <b/>
        <sz val="8"/>
        <rFont val="Arial"/>
        <family val="2"/>
        <charset val="204"/>
      </rPr>
      <t>В цену включен НДС 20%.</t>
    </r>
  </si>
  <si>
    <t>K3-3000F-ACS-HA-KC-E-SP1Y</t>
  </si>
  <si>
    <t>АПКШ "Континент". Версия 3.9. Отказоустойчивый кластер из 2-х аппаратных платформ IPC-3000F. Сервер доступа. Экспортный вариант.</t>
  </si>
  <si>
    <r>
      <t xml:space="preserve">Отказоустойчивый (HA) кластер из 2-х платформ IPC-3000F высотой 1U.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1 x 1000BASE-T RJ45, 8 x 1G SFP, 4 x 10G SFP+.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</si>
  <si>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K3-3000F-base-HA-KC3-E-lic</t>
  </si>
  <si>
    <t>Право на использование "АПКШ "Континент". Версия 3.9" на отказоустойчивом кластере из 2-х платформ IPC-3000F. Базовая лицензия. Криптошлюз. КС3. Экспортный вариант.</t>
  </si>
  <si>
    <r>
      <t xml:space="preserve">Право на использование "АПКШ "Континент". Версия 3.9". Криптошлюз (КШ) в отказоустойчивом (HA) исполнении.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</si>
  <si>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K3-3000F-ACS-HA-KC3-E-lic</t>
  </si>
  <si>
    <t>Право на использование "АПКШ "Континент". Версия 3.9" на отказоустойчивом кластере из 2-х платформ IPC-3000F.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</si>
  <si>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(K3-3000F-ACS-HA-KC-E-SP1Y).</t>
    </r>
    <r>
      <rPr>
        <sz val="8"/>
        <rFont val="Arial"/>
        <family val="2"/>
        <charset val="204"/>
      </rPr>
      <t xml:space="preserve">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</si>
  <si>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K3-3000F-CC-HA-KC3-E-lic</t>
  </si>
  <si>
    <t>Право на использование "АПКШ "Континент". Версия 3.9" на отказоустойчивом кластере из 2-х платформ IPC-3000F. Базовая лицензия. L2VPN Криптокоммутатор. КС3. Экспортный вариант.</t>
  </si>
  <si>
    <t>K3-3000F-HW-HA-KC-E-SUP-ST</t>
  </si>
  <si>
    <t>Ключ активации сервиса прямой технической поддержки уровня "Стандартный" для АПКШ "Континент", K3-3000F-HW-HA-KC-E-SP1Y, K3-3000F-ACS-HA-KC-E-SP1Y.</t>
  </si>
  <si>
    <t>K3-3000F-HW-HA-KC-E-SUP-EXT</t>
  </si>
  <si>
    <t>Ключ активации сервиса прямой технической поддержки уровня "Расширенный" для АПКШ "Континент", K3-3000F-HW-HA-KC-E-SP1Y, K3-3000F-ACS-HA-KC-E-SP1Y.</t>
  </si>
  <si>
    <t>K3-3000NF2-HW-HA-KC-E-SP1Y</t>
  </si>
  <si>
    <t>K3-3000NF2-base-HA-KC3-E-lic</t>
  </si>
  <si>
    <t>Право на использование "АПКШ "Континент". Версия 3.9" на отказоустойчивом кластере из 2-х платформ IPC-3000NF2. Базовая лицензия. Криптошлюз. КС3. Экспортный вариант.</t>
  </si>
  <si>
    <t>K3-3000NF2-CC-HA-KC3-E-lic</t>
  </si>
  <si>
    <t>Право на использование "АПКШ "Континент". Версия 3.9" на отказоустойчивом кластере из 2-х платформ IPC-3000NF2. Базовая лицензия. L2VPN Криптокоммутатор. КС3. Экспортный вариант.</t>
  </si>
  <si>
    <t>K3-3000NF2-HW-HA-KC-E-SUP-ST</t>
  </si>
  <si>
    <t>Ключ активации сервиса прямой технической поддержки уровня "Стандартный" для АПКШ "Континент", K3-3000NF2-HW-HA-KC-E-SP1Y.</t>
  </si>
  <si>
    <t>K3-3000NF2-HW-HA-KC-E-SUP-EXT</t>
  </si>
  <si>
    <t>Ключ активации сервиса прямой технической поддержки уровня "Расширенный" для АПКШ "Континент", K3-3000NF2-HW-HA-KC-E-SP1Y.</t>
  </si>
  <si>
    <t>K3-R800-HW-HA-KC-E-SP1Y</t>
  </si>
  <si>
    <t>АПКШ "Континент". Версия 3.9. Отказоустойчивый кластер из 2-х аппаратных платформ IPC-R800. Экспортный вариант.</t>
  </si>
  <si>
    <t>K3-R800-ACS-HA-KC-E-SP1Y</t>
  </si>
  <si>
    <t>АПКШ "Континент". Версия 3.9. Отказоустойчивый кластер из 2-х аппаратных платформ IPC-R800. Сервер доступа. Экспортный вариант.</t>
  </si>
  <si>
    <r>
      <t xml:space="preserve">Отказоустойчивый (HA) кластер из 2-х платформ IPC-R800 высотой 1U.
</t>
    </r>
    <r>
      <rPr>
        <b/>
        <sz val="8"/>
        <rFont val="Arial"/>
        <family val="2"/>
        <charset val="204"/>
      </rPr>
      <t xml:space="preserve">Исполнение для использования функционала Сервера Доступа (СД).
</t>
    </r>
    <r>
      <rPr>
        <sz val="8"/>
        <rFont val="Arial"/>
        <family val="2"/>
        <charset val="204"/>
      </rPr>
      <t xml:space="preserve">Сетевые интерфейсы: 8 x 1000BASE-T RJ45, 4x10GSFP+.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</si>
  <si>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K3-R800-base-HA-KC3-E-lic</t>
  </si>
  <si>
    <t>Право на использование "АПКШ "Континент". Версия 3.9" на отказоустойчивом кластере из 2-х платформ IPC-R800. Базовая лицензия. Криптошлюз. КС3. Экспортный вариант.</t>
  </si>
  <si>
    <t>K3-R800-ACS-HA-KC3-E-lic</t>
  </si>
  <si>
    <t>Право на использование "АПКШ "Континент". Версия 3.9" на отказоустойчивом кластере из 2-х платформ IPC-R800.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</si>
  <si>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(K3-R800-ACS-HA-KC-SP1Y).</t>
    </r>
    <r>
      <rPr>
        <sz val="8"/>
        <rFont val="Arial"/>
        <family val="2"/>
        <charset val="204"/>
      </rPr>
      <t xml:space="preserve">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</si>
  <si>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K3-R800-CC-HA-KC3-E-lic</t>
  </si>
  <si>
    <t>Право на использование "АПКШ "Континент". Версия 3.9" на отказоустойчивом кластере из 2-х платформ IPC-R800. Базовая лицензия. L2VPN Криптокоммутатор. КС3. Экспортный вариант.</t>
  </si>
  <si>
    <t>K3-R800-HW-HA-KC-E-SUP-ST</t>
  </si>
  <si>
    <t>Ключ активации сервиса прямой технической поддержки уровня "Стандартный" для АПКШ "Континент", K3-R800-HW-HA-KC-E-SP1Y, K3-R800-ACS-HA-KC-E-SP1Y.</t>
  </si>
  <si>
    <t>K3-R800-HW-HA-KC-E-SUP-EXT</t>
  </si>
  <si>
    <t>Ключ активации сервиса прямой технической поддержки уровня "Расширенный" для АПКШ "Континент", K3-R800-HW-HA-KC-E-SP1Y, K3-R800-ACS-HA-KC-E-SP1Y.</t>
  </si>
  <si>
    <t>K3-R550-HW-HA-KC-E-SP1Y</t>
  </si>
  <si>
    <t>АПКШ "Континент". Версия 3.9. Отказоустойчивый кластер из 2-х аппаратных платформ IPC-R550. Экспортный вариант.</t>
  </si>
  <si>
    <t>K3-R550-ACS-HA-KC-E-SP1Y</t>
  </si>
  <si>
    <t>АПКШ "Континент". Версия 3.9. Отказоустойчивый кластер из 2-х аппаратных платформ IPC-R550. Сервер доступа. Экспортный вариант.</t>
  </si>
  <si>
    <r>
      <t xml:space="preserve">Отказоустойчивый (HA) кластер из 2-х платформ IPC-R550 в корпусе Mini-ITX, с комплектом для монтажа в серверную стойку.
</t>
    </r>
    <r>
      <rPr>
        <b/>
        <sz val="8"/>
        <rFont val="Arial"/>
        <family val="2"/>
        <charset val="204"/>
      </rPr>
      <t xml:space="preserve">Исполнение для использования функционала Сервера Доступа (СД).
</t>
    </r>
    <r>
      <rPr>
        <sz val="8"/>
        <rFont val="Arial"/>
        <family val="2"/>
        <charset val="204"/>
      </rPr>
      <t xml:space="preserve">Сетевые интерфейсы: 4 x 1000BASE-T RJ45, 2 х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</si>
  <si>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K3-R550-base-HA-KC3-E-lic</t>
  </si>
  <si>
    <t>Право на использование "АПКШ "Континент". Версия 3.9" на отказоустойчивом кластере из 2-х платформ IPC-R550. Базовая лицензия. Криптошлюз. КС3. Экспортный вариант.</t>
  </si>
  <si>
    <t>K3-R550-ACS-HA-KC3-E-lic</t>
  </si>
  <si>
    <t>Право на использование "АПКШ "Континент". Версия 3.9" на отказоустойчивом кластере из 2-х платформ IPC-R550.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</si>
  <si>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(K3-R550-ACS-HA-KC-SP1Y).</t>
    </r>
    <r>
      <rPr>
        <sz val="8"/>
        <rFont val="Arial"/>
        <family val="2"/>
        <charset val="204"/>
      </rPr>
      <t xml:space="preserve">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</si>
  <si>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K3-R550-CC-HA-KC3-E-lic</t>
  </si>
  <si>
    <t>Право на использование "АПКШ "Континент". Версия 3.9" на отказоустойчивом кластере из 2-х платформ IPC-R550. Базовая лицензия. L2VPN Криптокоммутатор. КС3. Экспортный вариант.</t>
  </si>
  <si>
    <t>K3-R550-HW-HA-KC-E-SUP-ST</t>
  </si>
  <si>
    <t>Ключ активации сервиса прямой технической поддержки уровня "Стандартный" для АПКШ "Континент", K3-R550-HW-HA-KC-E-SP1Y, K3-R550-ACS-HA-KC-E-SP1Y.</t>
  </si>
  <si>
    <t>K3-R550-HW-HA-KC-E-SUP-EXT</t>
  </si>
  <si>
    <t>Ключ активации сервиса прямой технической поддержки уровня "Расширенный" для АПКШ "Континент", K3-R550-HW-HA-KC-E-SP1Y, K3-R550-ACS-HA-KC-E-SP1Y.</t>
  </si>
  <si>
    <t>K3-R300-HW-HA-KC-E-SP1Y</t>
  </si>
  <si>
    <t>АПКШ "Континент". Версия 3.9. Отказоустойчивый кластер из 2-х аппаратных платформ IPC-R300. Экспортный вариант.</t>
  </si>
  <si>
    <t>K3-R300-ACS-HA-KC-E-SP1Y</t>
  </si>
  <si>
    <t>АПКШ "Континент". Версия 3.9. Отказоустойчивый кластер из 2-х аппаратных платформ IPC-R300. Сервер доступа. Экспортный вариант.</t>
  </si>
  <si>
    <r>
      <t xml:space="preserve">Отказоустойчивый (HA) кластер из 2-х платформ IPC-R300 в корпусе Mini-ITX, с комплектом для монтажа в серверную стойку.
</t>
    </r>
    <r>
      <rPr>
        <b/>
        <sz val="8"/>
        <rFont val="Arial"/>
        <family val="2"/>
        <charset val="204"/>
      </rPr>
      <t>Исполнение для использования функционала Сервера Доступа (СД).</t>
    </r>
    <r>
      <rPr>
        <sz val="8"/>
        <rFont val="Arial"/>
        <family val="2"/>
        <charset val="204"/>
      </rPr>
      <t xml:space="preserve">
Сетевые интерфейсы: 4 x 1000BASE-T RJ45, 2 x Combo 1G RJ45/SFP, 2 x 10G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</si>
  <si>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K3-R300-base-HA-KC3-E-lic</t>
  </si>
  <si>
    <t>Право на использование "АПКШ "Континент". Версия 3.9" на отказоустойчивом кластере из 2-х платформ IPC-R300. Базовая лицензия. Криптошлюз. КС3. Экспортный вариант.</t>
  </si>
  <si>
    <t>K3-R300-ACS-HA-KC3-E-lic</t>
  </si>
  <si>
    <t>Право на использование "АПКШ "Континент". Версия 3.9" на отказоустойчивом кластере из 2-х платформ IPC-R300.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</si>
  <si>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(K3-R300-ACS-HA-KC-SP1Y).</t>
    </r>
    <r>
      <rPr>
        <sz val="8"/>
        <rFont val="Arial"/>
        <family val="2"/>
        <charset val="204"/>
      </rPr>
      <t xml:space="preserve">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</si>
  <si>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K3-R300-CC-HA-KC3-E-lic</t>
  </si>
  <si>
    <t>Право на использование "АПКШ "Континент". Версия 3.9" на отказоустойчивом кластере из 2-х платформ IPC-R300. Базовая лицензия. L2VPN Криптокоммутатор. КС3. Экспортный вариант.</t>
  </si>
  <si>
    <t>K3-R300-HW-HA-KC-E-SUP-ST</t>
  </si>
  <si>
    <t>Ключ активации сервиса прямой технической поддержки уровня "Стандартный" для АПКШ "Континент", K3-R300-HW-HA-KC-E-SP1Y, K3-R300-ACS-HA-KC-E-SP1Y.</t>
  </si>
  <si>
    <t>K3-R300-HW-HA-KC-E-SUP-EXT</t>
  </si>
  <si>
    <t>Ключ активации сервиса прямой технической поддержки уровня "Расширенный" для АПКШ "Континент", K3-R300-HW-HA-KC-E-SP1Y, K3-R300-ACS-HA-KC-E-SP1Y.</t>
  </si>
  <si>
    <t>K3-R50-HW-HA-KC-E-SP1Y</t>
  </si>
  <si>
    <t>АПКШ "Континент". Версия 3.9. Отказоустойчивый кластер из 2-х аппаратных платформ IPC-R50. Экспортный вариант.</t>
  </si>
  <si>
    <t>K3-R50-ACS-HA-KC-E-SP1Y</t>
  </si>
  <si>
    <t>АПКШ "Континент". Версия 3.9. Отказоустойчивый кластер из 2-х аппаратных платформ IPC-R50. Сервер доступа. Экспортный вариант.</t>
  </si>
  <si>
    <r>
      <t xml:space="preserve">Отказоустойчивый (HA) кластер из 2-х платформ IPC-R50 в корпусе Mini-ITX, с комплектом для монтажа в серверную стойку.
</t>
    </r>
    <r>
      <rPr>
        <b/>
        <sz val="8"/>
        <rFont val="Arial"/>
        <family val="2"/>
        <charset val="204"/>
      </rPr>
      <t xml:space="preserve">Исполнение для использования функционала Сервера Доступа (СД).
</t>
    </r>
    <r>
      <rPr>
        <sz val="8"/>
        <rFont val="Arial"/>
        <family val="2"/>
        <charset val="204"/>
      </rPr>
      <t xml:space="preserve">Сетевые интерфейсы: 4 x 1000BASE-T RJ45, 1 x 1G SFP.
</t>
    </r>
    <r>
      <rPr>
        <b/>
        <sz val="8"/>
        <rFont val="Arial"/>
        <family val="2"/>
        <charset val="204"/>
      </rPr>
      <t>Платформа Российского производства.</t>
    </r>
    <r>
      <rPr>
        <sz val="8"/>
        <rFont val="Arial"/>
        <family val="2"/>
        <charset val="204"/>
      </rPr>
      <t xml:space="preserve">
Платформа продается только в комплекте с одной из базовых лицензий включающих СД.
ТП уровня Базовый, срок 1 год + Техническая гарантия, срок 1 год.
</t>
    </r>
    <r>
      <rPr>
        <b/>
        <sz val="8"/>
        <rFont val="Arial"/>
        <family val="2"/>
        <charset val="204"/>
      </rPr>
      <t>В цену включен НДС 20%.</t>
    </r>
  </si>
  <si>
    <t>K3-R50-base-HA-KC3-E-lic</t>
  </si>
  <si>
    <t>Право на использование "АПКШ "Континент". Версия 3.9" на отказоустойчивом кластере из 2-х платформ IPC-R50. Базовая лицензия. Криптошлюз. КС3. Экспортный вариант.</t>
  </si>
  <si>
    <t>K3-R50-ACS-HA-KC3-E-lic</t>
  </si>
  <si>
    <t>Право на использование "АПКШ "Континент". Версия 3.9" на отказоустойчивом кластере из 2-х платформ IPC-R50. Базовая лицензия. Криптошлюз - Сервер Доступа. КС3. Экспортный вариант.</t>
  </si>
  <si>
    <r>
      <t xml:space="preserve">Право на использование "АПКШ "Континент". Версия 3.9". Криптошлюз - Сервер Доступа (КШ+СД) в отказоустойчивом (HA) исполнении.
</t>
    </r>
    <r>
      <rPr>
        <b/>
        <sz val="8"/>
        <rFont val="Arial"/>
        <family val="2"/>
        <charset val="204"/>
      </rPr>
      <t>Лицензия предусмотрена для использования на платформе Сервер доступа (K3-R50-ACS-HA-KC-SP1Y).</t>
    </r>
    <r>
      <rPr>
        <sz val="8"/>
        <rFont val="Arial"/>
        <family val="2"/>
        <charset val="204"/>
      </rPr>
      <t xml:space="preserve">
Включает право на подключение 1 устройства "АПКШ "Континент". Версия 3.9" к ЦУС. 
Сертификация: ФСБ (КС3).
ТП уровня Базовый, срок 1 год + Техническая гарантия, срок 1 год.
</t>
    </r>
    <r>
      <rPr>
        <b/>
        <sz val="8"/>
        <rFont val="Arial"/>
        <family val="2"/>
        <charset val="204"/>
      </rPr>
      <t>Не облагается НДС.</t>
    </r>
  </si>
  <si>
    <t>K3-R50-CC-HA-KC3-E-lic</t>
  </si>
  <si>
    <t>Право на использование "АПКШ "Континент". Версия 3.9" на отказоустойчивом кластере из 2-х платформ IPC-R50. Базовая лицензия. L2VPN Криптокоммутатор. КС3. Экспортный вариант.</t>
  </si>
  <si>
    <t>K3-R50-HW-HA-KC-E-SUP-ST</t>
  </si>
  <si>
    <t>Ключ активации сервиса прямой технической поддержки уровня "Стандартный" для АПКШ "Континент", K3-R50-HW-HA-KC-E-SP1Y, K3-R50-ACS-HA-KC-E-SP1Y.</t>
  </si>
  <si>
    <t>K3-R50-HW-HA-KC-E-SUP-EXT</t>
  </si>
  <si>
    <t>Ключ активации сервиса прямой технической поддержки уровня "Расширенный" для АПКШ "Континент", K3-R50-HW-HA-KC-E-SP1Y, K3-R50-ACS-HA-KC-E-SP1Y.</t>
  </si>
  <si>
    <t>K3-CM-KC3-E-DISK-SKZI/SZI</t>
  </si>
  <si>
    <t>Установочный комплект для обновления "Расширенный" для "АПКШ "Континент". Версия 3.9". ЦУС. KC3. Экспортный вариант</t>
  </si>
  <si>
    <t>K3-CM-ACS-KC3-E-DISK-SKZI/SZI</t>
  </si>
  <si>
    <t>Установочный комплект для обновления "Расширенный" для "АПКШ "Континент". Версия 3.9". ЦУС-СД. KC3. Экспортный вариант</t>
  </si>
  <si>
    <t>K3-HW-KC3-E-DISK-SKZI/SZI</t>
  </si>
  <si>
    <t>Установочный комплект для обновления "Расширенный" для "АПКШ "Континент". Версия 3.9". КШ. KC3. Экспортный вариант</t>
  </si>
  <si>
    <t>K3-ACS-KC3-E-DISK-SKZI/SZI</t>
  </si>
  <si>
    <t>Установочный комплект для обновления "Расширенный" для "АПКШ "Континент". Версия 3.9". КШ-СД. KC3. Экспортный вариант</t>
  </si>
  <si>
    <t>K3-CC-KC3-E-DISK-SKZI/SZI</t>
  </si>
  <si>
    <t>Установочный комплект для обновления "Расширенный" для "АПКШ "Континент". Версия 3.9". КК. KC3. Экспортный вариант</t>
  </si>
  <si>
    <t>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Специальные условия на приобретение новых версий продукта;
- Лицензию на обновление базы решающих правил (сигнатур) ДА, срок действия 1 год + 45 000р.;
- Техническую гарантию сроком на 1 год с возможностью продления до 5 лет.</t>
  </si>
  <si>
    <t>Ключ активации сервиса прямой технической поддержки уровня "Расширенный" для "АПКШ "Континент". Версия 3.9". Платформа "Континент", платформа IPC-3034F/3034/3000F.</t>
  </si>
  <si>
    <t>Ключ активации сервиса прямой технической поддержки уровня "Расширенный" для "АПКШ "Континент". Версия 3.9". Платформа "Континент", платформа IPC-1000/1000F/1000F2.</t>
  </si>
  <si>
    <t>Ключ активации сервиса прямой технической поддержки уровня "Расширенный" для "АПКШ "Континент". Версия 3.9". Платформа "Континент", платформа IPC-400.</t>
  </si>
  <si>
    <t>Активируется на СД. Криптопровайдер "Код Безопасности CSP", не требует установки дополнительного CSP.
Для Континент АП исполнений 1, 2, 3, 10 для ОС Windows; исполнений 4, 5, 6 для ОС Linux; исполнения 1 для iOS.
Для СД версии 4.х необходимо закупать два комплекта лицензий.
Включена ТП уровня Базовый, срок 1 год.</t>
  </si>
  <si>
    <t>Активируется на СД. Включает 1 лицензию КриптоПро CSP 4.0.
Для Континент АП исполнений 1, 2, 3, 10 для ОС Windows.
Для СД версии 4.х необходимо закупать два комплекта лицензий.
ТП уровня Базовый, срок 1 год</t>
  </si>
  <si>
    <t>Активируется на СД. Включает 1 лицензию КриптоПро CSP 5.0.
Для Континент АП исполнений 1, 2, 3, 10 для ОС Windows.
Для СД версии 4.х необходимо закупать два комплекта лицензий.
ТП уровня Базовый, срок 1 год</t>
  </si>
  <si>
    <t>Активируется на СД. Криптопровайдер "Код Безопасности CSP", не требует установки дополнительного CSP.
Для ОС Windows.
Для СД версии 4.х необходимо закупать два комплекта лицензий.
Включена ТП уровня Базовый, срок 1 год</t>
  </si>
  <si>
    <t>Активируется на СД. Криптопровайдер "Код Безопасности CSP", не требует установки дополнительного CSP.
Для ОС Linux.
Для СД версии 4.х необходимо закупать два комплекта лицензий.
Включена ТП уровня Базовый, срок 1 год</t>
  </si>
  <si>
    <t>Активируется на СД. Криптопровайдер "Код Безопасности CSP", не требует установки дополнительного CSP.
Для ОС Аврора.
Для СД версии 4.х необходимо закупать два комплекта лицензий.
Включена ТП уровня Базовый, срок 1 год</t>
  </si>
  <si>
    <t>Активируется на СД. Криптопровайдер "Код Безопасности CSP", не требует установки дополнительного CSP.
Для ОС Android.
Для СД версии 4.х необходимо закупать два комплекта лицензий.
Включена ТП уровня Базовый, срок 1 год</t>
  </si>
  <si>
    <t>Активируется на СД. Криптопровайдер "Код Безопасности CSP", не требует установки дополнительного CSP.
Для ОС iOs, iPadOS.
Для СД версии 4.х необходимо закупать два комплекта лицензий.
Включена ТП уровня Базовый, срок 1 год</t>
  </si>
  <si>
    <t>Активируется на СД. Криптопровайдер "Код Безопасности CSP", не требует установки дополнительного CSP.
Для ОС macOS.
Для СД версии 4.х необходимо закупать два комплекта лицензий.
Включена ТП уровня Базовый, срок 1 год</t>
  </si>
  <si>
    <t>Активируется на СД. Включает 1 лицензию КриптоПро CSP 4.0.
Для ОС Windows.
Для СД версии 4.х необходимо закупать два комплекта лицензий.
ТП уровня Базовый, срок 1 год</t>
  </si>
  <si>
    <t>Активируется на СД. Включает 1 лицензию КриптоПро CSP 5.0.
Для ОС Windows.
Для СД версии 4.х необходимо закупать два комплекта лицензий.
ТП уровня Базовый, срок 1 год</t>
  </si>
  <si>
    <t>Лицензия на 1 рабочее место, для Jinn-Client версии 1 и старше, TLS клиент версии 2 и старше, Континент-АП версии 4.1 и Континент ZTN клиент версии 4.4 и старше.
(Расширенная поддержка ключей. Позволяет работать с ключами КриптоПро без установленного КриптоПро CSP)</t>
  </si>
  <si>
    <t>Sobol-4 PCIe A7 FSB-SP1Y</t>
  </si>
  <si>
    <t>Sobol-4 PCIe A7 FSB-SUP-ST</t>
  </si>
  <si>
    <t>Ключ активации сервиса прямой технической поддержки уровня "Стандартный"  для ПАК "Соболь", Sobol-4 PCIe A7 FSB-SP1Y</t>
  </si>
  <si>
    <t>Комплектность поставки:
1. Плата Мini PCIe Half. BIOS 4.3.363 ПЛИС 13.7
2. Диск с документацией.
3. Диск со вспомогательными материалами.
4. Паспорт в печатном виде.
5. Адаптер с кабелем WD без кронштейна.
6. Копия сертификата ФСБ России № СФ/527-4754.</t>
  </si>
  <si>
    <t>Комплектность поставки:
1. Плата Мini PCIe Half. Релиз 4.3, BIOS 4.3.363 ПЛИС 13.7
2. Диск ФСТЭК с ПО и документацией.
3. Диск ФСБ с документацией.
4. Диск со вспомогательными материалами.
5. Адаптер с кабелем WD без кронштейна.
6. Паспорт ФСТЭК в печатном виде. 
7. Паспорт ФСБ в течатном виде.
8. Копия сертификата ФСТЭК России №4043
9. Копия сертификата ФСБ России № СФ/527-4754.</t>
  </si>
  <si>
    <t>Программно-аппаратный комплекс "Соболь".  Версия 4, M.2, A7, сертификат ФСБ России</t>
  </si>
  <si>
    <t>Комплектность поставки:
1. Плата М.2 2230-D4-А-Е. BIOS 4.3.363 ПЛИС 13.8
2. Диск с документацией.
3. Диск со вспомогательными материалами.
4. Паспорт в печатном виде.
5. Адаптер с кабелем WD без кронштейна.
6. Копия сертификата ФСБ России № СФ/527-4754.</t>
  </si>
  <si>
    <t>Комплектность поставки:
1. Плата Плата М.2 2230-D4-А-Е. Релиз 4.3, BIOS 4.3.363 ПЛИС 13.8
2. Диск ФСТЭК с ПО и документацией.
3. Диск ФСБ с документацией.
4. Диск со вспомогательными материалами.
5. Адаптер с кабелем WD без кронштейна.
6. Паспорт ФСТЭК в печатном виде. 
7. Паспорт ФСБ в течатном виде.
8. Копия сертификата ФСТЭК России №4043
9. Копия сертификата ФСБ России № СФ/527-4754.</t>
  </si>
  <si>
    <t>Для комплектов ПАК "Соболь" с платой PCIe. Данное устройство необходимо для реализации функции "сторожевой таймер" на материнских платах, где отсутствует разъём RESET</t>
  </si>
  <si>
    <t>Дополнительный переходник к "Устройству блокировки питания".</t>
  </si>
  <si>
    <t>СКЗИ "Континент TLS Сервер". Версия 2.5 (сертификат ФСТЭК ТУ/УД4)</t>
  </si>
  <si>
    <t>TLS2-IPCR3000-SP1Y</t>
  </si>
  <si>
    <t>TLS2-IPCR3000-SUP-ST</t>
  </si>
  <si>
    <t>Ключ активации сервиса прямой технической поддержки уровня "Стандартный" для СКЗИ "Континент TLS Сервер", TLS2-IPCR3000-SP1Y</t>
  </si>
  <si>
    <t>TLS2-IPC3000-SP1Y</t>
  </si>
  <si>
    <t>TLS2-IPC3000-SUP-ST</t>
  </si>
  <si>
    <t>Ключ активации сервиса прямой технической поддержки уровня "Стандартный" для СКЗИ "Континент TLS Сервер", TLS2-IPC3000-SP1Y</t>
  </si>
  <si>
    <t>TLS2-IPCR1000-SP1Y</t>
  </si>
  <si>
    <t>TLS2-IPCR1000-SUP-ST</t>
  </si>
  <si>
    <t>Ключ активации сервиса прямой технической поддержки уровня "Стандартный" для СКЗИ "Континент TLS Сервер", TLS2-IPCR1000-SP1Y</t>
  </si>
  <si>
    <t>TLS2-IPCR800-SP1Y</t>
  </si>
  <si>
    <t>TLS2-IPCR800-SUP-ST</t>
  </si>
  <si>
    <t>Ключ активации сервиса прямой технической поддержки уровня "Стандартный" для СКЗИ "Континент TLS Сервер", TLS2-IPCR800-SP1Y</t>
  </si>
  <si>
    <t>TLS2-IPCR550-SP1Y</t>
  </si>
  <si>
    <t>TLS2-IPCR550-SUP-ST</t>
  </si>
  <si>
    <t>Ключ активации сервиса прямой технической поддержки уровня "Стандартный" для СКЗИ "Континент TLS Сервер", TLS2-IPCR550-SP1Y</t>
  </si>
  <si>
    <t>TLS2-IPCR300-SP1Y</t>
  </si>
  <si>
    <t>TLS2-IPCR300-SUP-ST</t>
  </si>
  <si>
    <t>Ключ активации сервиса прямой технической поддержки уровня "Стандартный" для СКЗИ "Континент TLS Сервер", TLS2-IPCR300-SP1Y</t>
  </si>
  <si>
    <t>TLS2-IPCR50-SP1Y</t>
  </si>
  <si>
    <t>TLS2-IPCR50-SUP-ST</t>
  </si>
  <si>
    <t>Ключ активации сервиса прямой технической поддержки уровня "Стандартный" для СКЗИ "Континент TLS Сервер", TLS2-IPCR50-SP1Y</t>
  </si>
  <si>
    <t>СКЗИ "Континент TLS Сервер". Версия 2.6 (Коммерческая версия)</t>
  </si>
  <si>
    <t>TLS2.6-IPCR3000-SP1Y</t>
  </si>
  <si>
    <t>СКЗИ "Континент TLS Сервер". Версия 2.6. Платформа IPCR3000</t>
  </si>
  <si>
    <t>TLS2.6-IPCR3000-SUP-ST</t>
  </si>
  <si>
    <t>Ключ активации сервиса прямой технической поддержки уровня "Стандартный" для СКЗИ "Континент TLS Сервер", TLS2.6-IPCR3000-SP1Y</t>
  </si>
  <si>
    <t>TLS2.6-IPC3000-SP1Y</t>
  </si>
  <si>
    <t>СКЗИ "Континент TLS Сервер". Версия 2.6. Платформа IPC3000</t>
  </si>
  <si>
    <t>TLS2.6-IPC3000-SUP-ST</t>
  </si>
  <si>
    <t>Ключ активации сервиса прямой технической поддержки уровня "Стандартный" для СКЗИ "Континент TLS Сервер", TLS2.6-IPC3000-SP1Y</t>
  </si>
  <si>
    <t>TLS2.6-IPCR1000-SP1Y</t>
  </si>
  <si>
    <t>СКЗИ "Континент TLS Сервер". Версия 2.6. Платформа IPCR1000</t>
  </si>
  <si>
    <t>TLS2.6-IPCR1000-SUP-ST</t>
  </si>
  <si>
    <t>Ключ активации сервиса прямой технической поддержки уровня "Стандартный" для СКЗИ "Континент TLS Сервер", TLS2.6-IPCR1000-SP1Y</t>
  </si>
  <si>
    <t>TLS2.6-IPCR800-SP1Y</t>
  </si>
  <si>
    <t>СКЗИ "Континент TLS Сервер". Версия 2.6. Платформа IPCR800</t>
  </si>
  <si>
    <t>TLS2.6-IPCR800-SUP-ST</t>
  </si>
  <si>
    <t>Ключ активации сервиса прямой технической поддержки уровня "Стандартный" для СКЗИ "Континент TLS Сервер", TLS2.6-IPCR800-SP1Y</t>
  </si>
  <si>
    <t>TLS2.6-IPCR550-SP1Y</t>
  </si>
  <si>
    <t>СКЗИ "Континент TLS Сервер". Версия 2.6. Платформа IPCR550</t>
  </si>
  <si>
    <t>TLS2.6-IPCR550-SUP-ST</t>
  </si>
  <si>
    <t>Ключ активации сервиса прямой технической поддержки уровня "Стандартный" для СКЗИ "Континент TLS Сервер", TLS2.6-IPCR550-SP1Y</t>
  </si>
  <si>
    <t>TLS2.6-IPCR300-SP1Y</t>
  </si>
  <si>
    <t>СКЗИ "Континент TLS Сервер". Версия 2.6. Платформа IPCR300</t>
  </si>
  <si>
    <t>TLS2.6-IPCR300-SUP-ST</t>
  </si>
  <si>
    <t>Ключ активации сервиса прямой технической поддержки уровня "Стандартный" для СКЗИ "Континент TLS Сервер", TLS2.6-IPCR300-SP1Y</t>
  </si>
  <si>
    <t>TLS2.6-IPCR50-SP1Y</t>
  </si>
  <si>
    <t>СКЗИ "Континент TLS Сервер". Версия 2.6. Платформа IPCR50</t>
  </si>
  <si>
    <t>TLS2.6-IPCR50-SUP-ST</t>
  </si>
  <si>
    <t>Ключ активации сервиса прямой технической поддержки уровня "Стандартный" для СКЗИ "Континент TLS Сервер", TLS2.6-IPCR50-SP1Y</t>
  </si>
  <si>
    <t>TLS2.5-IPCR1000-UpGrade-lic-SP1Y</t>
  </si>
  <si>
    <t>Право на использование СКЗИ "Континент TLS Сервер" версия 2.5, платформа IPCR1000. ПО-renewal</t>
  </si>
  <si>
    <t>TLS2.5-IPCR550-UpGrade-lic-SP1Y</t>
  </si>
  <si>
    <t>TLS2.5-IPCR300-UpGrade-lic-SP1Y</t>
  </si>
  <si>
    <t>Право на использование СКЗИ "Континент TLS Сервер" версия 2.5, платформа IPCR300. ПО-renewal</t>
  </si>
  <si>
    <t>Обновление Континент TLS Cервера до версии 2.6</t>
  </si>
  <si>
    <t>TLS2.6-IPCR3000-UpGrade-lic-SP1Y</t>
  </si>
  <si>
    <t>Право на использование СКЗИ "Континент TLS Сервер" версия 2.6, платформа IPCR3000. ПО-renewal</t>
  </si>
  <si>
    <t>Обновление  прошивки сервера СКЗИ "Континент TLS Сервер" до актуальной версии 2.6.
ТП уровня Базовый, срок 1 год.</t>
  </si>
  <si>
    <t>TLS2.6-IPC3000-UpGrade-lic-SP1Y</t>
  </si>
  <si>
    <t>Право на использование СКЗИ "Континент TLS Сервер" версия 2.6, платформа IPC3000. ПО-renewal</t>
  </si>
  <si>
    <t>TLS2.6-IPCR1000-UpGrade-lic-SP1Y</t>
  </si>
  <si>
    <t>Право на использование СКЗИ "Континент TLS Сервер" версия 2.6, платформа IPCR1000. ПО-renewal</t>
  </si>
  <si>
    <t>TLS2.6-IPC1000-UpGrade-lic-SP1Y</t>
  </si>
  <si>
    <t>Право на использование СКЗИ "Континент TLS Сервер" версия 2.6, платформа IPC1000. ПО-renewal</t>
  </si>
  <si>
    <t>TLS2.6-IPCR800-UpGrade-lic-SP1Y</t>
  </si>
  <si>
    <t>Право на использование СКЗИ "Континент TLS Сервер" версия 2.6, платформа IPCR800. ПО-renewal</t>
  </si>
  <si>
    <t>TLS2.6-IPCR550-UpGrade-lic-SP1Y</t>
  </si>
  <si>
    <t>Право на использование СКЗИ "Континент TLS Сервер" версия 2.6, платформа IPCR550. ПО-renewal</t>
  </si>
  <si>
    <t>TLS2.6-IPCR300-UpGrade-lic-SP1Y</t>
  </si>
  <si>
    <t>Право на использование СКЗИ "Континент TLS Сервер" версия 2.6, платформа IPCR300. ПО-renewal</t>
  </si>
  <si>
    <t>TLS2.6-IPCR50-UpGrade-lic-SP1Y</t>
  </si>
  <si>
    <t>Право на использование СКЗИ "Континент TLS Сервер" версия 2.6, платформа IPCR50. ПО-renewal</t>
  </si>
  <si>
    <t>TLS2.5-SRV-DISK-FSTEK1-SKZI</t>
  </si>
  <si>
    <t>Установочный комплект. СКЗИ "Континент TLS Сервер". Версия 2.5 ФСТЭК исполнение 1</t>
  </si>
  <si>
    <t>TLS2.5-SRV-DISK-FSTEK2-SKZI</t>
  </si>
  <si>
    <t>Установочный комплект. СКЗИ "Континент TLS Сервер". Версия 2.5 ФСТЭК исполнение 2</t>
  </si>
  <si>
    <t>TLS2.5-SRV-DISK-KC2-SKZI</t>
  </si>
  <si>
    <t>Установочный комплект. СКЗИ "Континент TLS Сервер". Версия 2.5 Исполнение 1</t>
  </si>
  <si>
    <r>
      <rPr>
        <b/>
        <sz val="8"/>
        <rFont val="Arial"/>
        <family val="2"/>
        <charset val="204"/>
      </rPr>
      <t xml:space="preserve">Диск требуется только при покупке ПО и обновления. </t>
    </r>
    <r>
      <rPr>
        <sz val="8"/>
        <rFont val="Arial"/>
        <family val="2"/>
        <charset val="204"/>
      </rPr>
      <t xml:space="preserve">
Установочный комплект СКЗИ "Континент TLS Сервер". Версия 2.5.0.673, состав:
- СD-диск с дистрибутивом и документацией.</t>
    </r>
  </si>
  <si>
    <t>TLS2.5-SRV-DISK-KC3-SKZI</t>
  </si>
  <si>
    <t>Установочный комплект. СКЗИ "Континент TLS Сервер". Версия 2.5 Исполнение 2</t>
  </si>
  <si>
    <r>
      <rPr>
        <b/>
        <sz val="8"/>
        <rFont val="Arial"/>
        <family val="2"/>
        <charset val="204"/>
      </rPr>
      <t xml:space="preserve">Диск требуется только при покупке ПО и обновления. 
</t>
    </r>
    <r>
      <rPr>
        <sz val="8"/>
        <rFont val="Arial"/>
        <family val="2"/>
        <charset val="204"/>
      </rPr>
      <t>Установочный комплект СКЗИ "Континент TLS Сервер". Версия 2.5.0.673, состав:
- СD-диск с дистрибутивом и документацией.</t>
    </r>
  </si>
  <si>
    <t>TLS2.6-SRV-DISK-KC2-SKZI</t>
  </si>
  <si>
    <t>Установочный комплект. СКЗИ "Континент TLS Сервер". Версия 2.6 Исполнение 1</t>
  </si>
  <si>
    <r>
      <rPr>
        <b/>
        <sz val="8"/>
        <rFont val="Arial"/>
        <family val="2"/>
        <charset val="204"/>
      </rPr>
      <t xml:space="preserve">Диск требуется только при покупке ПО и обновления. </t>
    </r>
    <r>
      <rPr>
        <sz val="8"/>
        <rFont val="Arial"/>
        <family val="2"/>
        <charset val="204"/>
      </rPr>
      <t xml:space="preserve">
Установочный комплект СКЗИ "Континент TLS Сервер". Версия 2.6.0.1319, состав:
- СD-диск с дистрибутивом и документацией.</t>
    </r>
  </si>
  <si>
    <t>TLS2.6-SRV-DISK-KC3-SKZI</t>
  </si>
  <si>
    <t>Установочный комплект. СКЗИ "Континент TLS Сервер". Версия 2.6 Исполнение 2</t>
  </si>
  <si>
    <r>
      <rPr>
        <b/>
        <sz val="8"/>
        <rFont val="Arial"/>
        <family val="2"/>
        <charset val="204"/>
      </rPr>
      <t xml:space="preserve">Диск требуется только при покупке ПО и обновления. 
</t>
    </r>
    <r>
      <rPr>
        <sz val="8"/>
        <rFont val="Arial"/>
        <family val="2"/>
        <charset val="204"/>
      </rPr>
      <t>Установочный комплект СКЗИ "Континент TLS Сервер". Версия 2.6.0.1319, состав:
- СD-диск с дистрибутивом и документацией.</t>
    </r>
  </si>
  <si>
    <t>Виртуальное исполнение СКЗИ "Континент TLS Сервер" (КС1)</t>
  </si>
  <si>
    <t>TLS2.5-SRV-DISK-KC1-SKZI</t>
  </si>
  <si>
    <t>Установочный комплект. СКЗИ "Континент TLS Сервер". Версия 2.5.</t>
  </si>
  <si>
    <t>Установочный комплект СКЗИ "Континент TLS Сервер". Версия 2.5.0.673, состав:
- СD-диск с дистрибутивом и документацией.</t>
  </si>
  <si>
    <t>TLS2.6-SRV-DISK-KC1-SKZI</t>
  </si>
  <si>
    <t>Установочный комплект. СКЗИ "Континент TLS Сервер". Версия 2.6. Исполнение 3</t>
  </si>
  <si>
    <t>Установочный комплект СКЗИ "Континент TLS Сервер". Версия 2.6.0.1319, состав:
- СD-диск с дистрибутивом и документацией.</t>
  </si>
  <si>
    <t>платформы IPC</t>
  </si>
  <si>
    <t>платформы ТОРП</t>
  </si>
  <si>
    <t>JINN-IPCR3000-SP1Y</t>
  </si>
  <si>
    <t>Криптографический сервер Jinn-Server-v1.х. Платформа IPCR3000</t>
  </si>
  <si>
    <t>Комплектность поставки:
1. Сервер  высокопроизводительный (1U rack).
- 8 х 10/100/1000BASE-T RJ45;
- 8 х 10G SFP+
2. ПАК "Соболь"  версии 3.0, ФСБ КС2 
3. ОС CentOS 7
4. КриптоПро CSP 4.0
5. ТП уровня Базовый, срок 1 год 
6. Техническая гарантия, срок 1 год</t>
  </si>
  <si>
    <t>JINN-1.x-IPCR3000-SUP-ST</t>
  </si>
  <si>
    <t>Ключ активации сервиса прямой технической поддержки уровня "Стандартный"  для Криптографический сервер Jinn-Server-v1.x, JINN-IPCR3000-SP1Y</t>
  </si>
  <si>
    <t>JINN-IPCR1000-SP1Y</t>
  </si>
  <si>
    <t>Криптографический сервер Jinn-Server-v1.x. Платформа IPCR1000</t>
  </si>
  <si>
    <t>Комплектность поставки:
1. Сервер  высокопроизводительный (1U rack).
- 8 х 10/100/1000BASE-T RJ45;
- 4 х 10G SFP+
2. ПАК "Соболь"  версии 3.0, ФСБ КС2 
3. ОС CentOS 7
4. КриптоПро CSP 4.0
5. ТП уровня Базовый, срок 1 год 
6. Техническая гарантия, срок 1 год</t>
  </si>
  <si>
    <t>JINN-1.x-IPCR1000-SUP-ST</t>
  </si>
  <si>
    <t>Ключ активации сервиса прямой технической поддержки уровня "Стандартный"  для Криптографический сервер Jinn-Server-v1.x, JINN-IPCR1000-SP1Y</t>
  </si>
  <si>
    <t>JINN-IPCR800-SP1Y</t>
  </si>
  <si>
    <t>Криптографический сервер Jinn-Server-v1.x. Платформа IPCR800</t>
  </si>
  <si>
    <t>JINN-1.x-IPCR800-SUP-ST</t>
  </si>
  <si>
    <t>Ключ активации сервиса прямой технической поддержки уровня "Стандартный"  для Криптографический сервер Jinn-Server-v1.x, JINN-IPCR800-SP1Y</t>
  </si>
  <si>
    <t>JINN-IPCR550-SP1Y</t>
  </si>
  <si>
    <t>Криптографический сервер Jinn-Server-v1.x. Платформа IPCR550</t>
  </si>
  <si>
    <t>Комплектность поставки:
1. Сервер  высокопроизводительный (1U rack).
- 4 х 10/100/1000BASE-T RJ45;
- 2 х Combo 1G RJ45/SFP;
- 2 х 10G SFP+
2. ПАК "Соболь"  версии 3.0, ФСБ КС2 
3. ОС CentOS 7
4. КриптоПро CSP 4.0
5. ТП уровня Базовый, срок 1 год 
6. Техническая гарантия, срок 1 год</t>
  </si>
  <si>
    <t>JINN-1.x-IPCR550-SUP-ST</t>
  </si>
  <si>
    <t>Ключ активации сервиса прямой технической поддержки уровня "Стандартный"  для Криптографический сервер Jinn-Server-v1.x, JINN-IPCR550-SP1Y</t>
  </si>
  <si>
    <t>JINN-IPCR1000-CL-SP1Y</t>
  </si>
  <si>
    <t>Сервис архивирования СОС Jinn-Server-v1.x. Платформа IPCR1000</t>
  </si>
  <si>
    <t>Комплектность поставки:
1. Сервер  высокопроизводительный (1U rack).
- 8 х 10/100/1000BASE-T RJ45;
- 4 х 10G SFP+
2. ПАК "Соболь"  версии 3.0, ФСБ КС2 
3. ОС CentOS 7
4. ТП уровня Базовый, срок 1 год 
5. Техническая гарантия, срок 1 год</t>
  </si>
  <si>
    <t>JINN-1.x-IPCR1000-CL-SUP-ST</t>
  </si>
  <si>
    <t>Ключ активации сервиса прямой технической поддержки уровня "Стандартный" для Сервис архивирования СОС Jinn-Server-v1.x, JINN-IPCR1000-CL-SP1Y</t>
  </si>
  <si>
    <t>JINN-IPCR800-CL-SP1Y</t>
  </si>
  <si>
    <t>Сервис архивирования СОС Jinn-Server-v1.x. Платформа IPCR800</t>
  </si>
  <si>
    <t>JINN-1.x-IPCR800-CL-SUP-ST</t>
  </si>
  <si>
    <t>Ключ активации сервиса прямой технической поддержки уровня "Стандартный" для Сервис архивирования СОС Jinn-Server-v1.x, JINN-IPCR800-CL-SP1Y</t>
  </si>
  <si>
    <t>JINN-IPCR550-CL-SP1Y</t>
  </si>
  <si>
    <t>Сервис архивирования СОС Jinn-Server-v1.x. Платформа IPCR550</t>
  </si>
  <si>
    <t>Комплектность поставки:
1. Сервер  высокопроизводительный (1U rack).
- 4 х 10/100/1000BASE-T RJ45;
- 2 х Combo 1G RJ45/SFP;
- 2 х 10G SFP+
2. ПАК "Соболь"  версии 3.0, ФСБ КС2 
3. ОС CentOS 7
4. ТП уровня Базовый, срок 1 год 
5. Техническая гарантия, срок 1 год</t>
  </si>
  <si>
    <t>JINN-1.x-IPCR550-CL-SUP-ST</t>
  </si>
  <si>
    <t>Ключ активации сервиса прямой технической поддержки уровня "Стандартный" для Сервис архивирования СОС Jinn-Server-v1.x, JINN-IPCR550-CL-SP1Y</t>
  </si>
  <si>
    <t>JINN-IPCR300-CL-SP1Y</t>
  </si>
  <si>
    <t>Сервис архивирования СОС Jinn-Server-v1.x. Платформа IPCR300</t>
  </si>
  <si>
    <t>JINN-1.x-IPCR300-CL-SUP-ST</t>
  </si>
  <si>
    <t>Ключ активации сервиса прямой технической поддержки уровня "Стандартный" для Сервис архивирования СОС Jinn-Server-v1.x, JINN-IPCR300-CL-SP1Y</t>
  </si>
  <si>
    <t>Комплектность поставки:
1.Высокопроизводительный сервер (1U rack).
- 8 x 10/100/1000 Гбит/с с разъёмом RJ45 UTP;
- 8 x 1 Гбит/с SFP.
2. ПАК "Соболь"  версии 3.0, ФСБ КС2 
3. ОС CentOS 7
4. ТП уровня Базовый, срок 1 год 
5. Техническая гарантия, срок 1 год</t>
  </si>
  <si>
    <t>JINN-IPCR550-AR-SP1Y</t>
  </si>
  <si>
    <t>АРМ разбора конфликтных ситуаций Jinn-Server-v1.x. Платформа IPCR550</t>
  </si>
  <si>
    <r>
      <t xml:space="preserve">Включена ТП уровня Базовый, срок 1 год + Техническая гарантия, срок 1 год.
Сертификат </t>
    </r>
    <r>
      <rPr>
        <sz val="8"/>
        <color rgb="FFFF0000"/>
        <rFont val="Arial"/>
        <family val="2"/>
        <charset val="204"/>
      </rPr>
      <t>ФСБ</t>
    </r>
    <r>
      <rPr>
        <sz val="8"/>
        <color indexed="8"/>
        <rFont val="Arial"/>
        <family val="2"/>
        <charset val="204"/>
      </rPr>
      <t xml:space="preserve"> России.</t>
    </r>
  </si>
  <si>
    <t>JINN-1.x-IPCR550-AR-SUP-ST</t>
  </si>
  <si>
    <t>Ключ активации сервиса прямой технической поддержки уровня "Стандартный" для АРМ разбора конфликтных ситуаций Jinn-Server-v1.x, JINN-IPCR550-AR-SP1Y</t>
  </si>
  <si>
    <t>JINN-IPCR300-AR-SP1Y</t>
  </si>
  <si>
    <t>АРМ разбора конфликтных ситуаций Jinn-Server-v1.x. Платформа IPCR300</t>
  </si>
  <si>
    <t>JINN-1.x-IPCR300-AR-SUP-ST</t>
  </si>
  <si>
    <t>Ключ активации сервиса прямой технической поддержки уровня "Стандартный" для АРМ разбора конфликтных ситуаций Jinn-Server-v1.x, JINN-IPCR300-AR-SP1Y</t>
  </si>
  <si>
    <t>JINN-IPCR50-AR-SP1Y</t>
  </si>
  <si>
    <t>АРМ разбора конфликтных ситуаций Jinn-Server-v1.x. Платформа IPCR50</t>
  </si>
  <si>
    <t>JINN-1.x-IPCR50-AR-SUP-ST</t>
  </si>
  <si>
    <t>Ключ активации сервиса прямой технической поддержки уровня "Стандартный" для АРМ разбора конфликтных ситуаций Jinn-Server-v1.x, JINN-IPCR50-AR-SP1Y</t>
  </si>
  <si>
    <t>Jinn-Server-1.x-[1000]-SP1Y</t>
  </si>
  <si>
    <r>
      <rPr>
        <b/>
        <sz val="8"/>
        <color rgb="FFFF0000"/>
        <rFont val="Arial"/>
        <family val="2"/>
        <charset val="204"/>
      </rPr>
      <t>1000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r>
      <rPr>
        <sz val="8"/>
        <color rgb="FF000000"/>
        <rFont val="Arial"/>
        <family val="2"/>
        <charset val="204"/>
      </rPr>
      <t xml:space="preserve">
Сертификат </t>
    </r>
    <r>
      <rPr>
        <b/>
        <sz val="8"/>
        <color rgb="FFFF0000"/>
        <rFont val="Arial"/>
        <family val="2"/>
        <charset val="204"/>
      </rPr>
      <t>ФСБ</t>
    </r>
    <r>
      <rPr>
        <sz val="8"/>
        <color rgb="FF000000"/>
        <rFont val="Arial"/>
        <family val="2"/>
        <charset val="204"/>
      </rPr>
      <t xml:space="preserve"> России.</t>
    </r>
  </si>
  <si>
    <t>Jinn-Server-1.x-[1000]-SUP-ST</t>
  </si>
  <si>
    <t>Ключ активации сервиса прямой технической поддержки уровня "Стандартный" для Jinn-Server, Jinn-Server-1.x-[1000]-SP1Y</t>
  </si>
  <si>
    <t>Jinn-Server-1.x-[1-10]-SP1Y</t>
  </si>
  <si>
    <r>
      <rPr>
        <b/>
        <sz val="8"/>
        <color rgb="FFFF0000"/>
        <rFont val="Arial"/>
        <family val="2"/>
        <charset val="204"/>
      </rPr>
      <t>1-10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r>
      <rPr>
        <sz val="8"/>
        <color rgb="FF000000"/>
        <rFont val="Arial"/>
        <family val="2"/>
        <charset val="204"/>
      </rPr>
      <t xml:space="preserve">
Сертификат </t>
    </r>
    <r>
      <rPr>
        <b/>
        <sz val="8"/>
        <color rgb="FFFF0000"/>
        <rFont val="Arial"/>
        <family val="2"/>
        <charset val="204"/>
      </rPr>
      <t>ФСБ</t>
    </r>
    <r>
      <rPr>
        <sz val="8"/>
        <color rgb="FF000000"/>
        <rFont val="Arial"/>
        <family val="2"/>
        <charset val="204"/>
      </rPr>
      <t xml:space="preserve"> России.</t>
    </r>
  </si>
  <si>
    <t>Jinn-Server-1.x-[1-10]-SUP-ST</t>
  </si>
  <si>
    <t>Ключ активации сервиса прямой технической поддержки уровня "Стандартный" для Jinn-Server, Jinn-Server-1.x-[1-10]-SP1Y</t>
  </si>
  <si>
    <t>Jinn-Server-1.x-[11-50]-SP1Y</t>
  </si>
  <si>
    <r>
      <rPr>
        <b/>
        <sz val="8"/>
        <color rgb="FFFF0000"/>
        <rFont val="Arial"/>
        <family val="2"/>
        <charset val="204"/>
      </rPr>
      <t>11-50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r>
      <rPr>
        <sz val="8"/>
        <color rgb="FF000000"/>
        <rFont val="Arial"/>
        <family val="2"/>
        <charset val="204"/>
      </rPr>
      <t xml:space="preserve">
Сертификат </t>
    </r>
    <r>
      <rPr>
        <b/>
        <sz val="8"/>
        <color rgb="FFFF0000"/>
        <rFont val="Arial"/>
        <family val="2"/>
        <charset val="204"/>
      </rPr>
      <t>ФСБ</t>
    </r>
    <r>
      <rPr>
        <sz val="8"/>
        <color rgb="FF000000"/>
        <rFont val="Arial"/>
        <family val="2"/>
        <charset val="204"/>
      </rPr>
      <t xml:space="preserve"> России.</t>
    </r>
  </si>
  <si>
    <t>Jinn-Server-1.x-[11-50]-SUP-ST</t>
  </si>
  <si>
    <t>Ключ активации сервиса прямой технической поддержки уровня "Стандартный" для Jinn-Server, Jinn-Server-1.x-[11-50]-SP1Y</t>
  </si>
  <si>
    <t>Jinn-Server-1.x-Virt[1000]-SP1Y</t>
  </si>
  <si>
    <t>Jinn-Server-1.x-Virt[1000]-SUP-ST</t>
  </si>
  <si>
    <t>Ключ активации сервиса прямой технической поддержки уровня "Стандартный" для Jinn-Server, Jinn-Server-1.x-Virt[1000]-SP1Y</t>
  </si>
  <si>
    <t>Jinn-Server-1.x-Virt[1-10]-SP1Y</t>
  </si>
  <si>
    <t>Jinn-Server-1.x-Virt[1-10]-SUP-ST</t>
  </si>
  <si>
    <t>Ключ активации сервиса прямой технической поддержки уровня "Стандартный" для Jinn-Server, Jinn-Server-1.x-Virt[1-10]-SP1Y</t>
  </si>
  <si>
    <t>Jinn-Server-1.x-Virt[11-50]-SP1Y</t>
  </si>
  <si>
    <t>Jinn-Server-1.x-Virt[11-50]-SUP-ST</t>
  </si>
  <si>
    <t>Ключ активации сервиса прямой технической поддержки уровня "Стандартный" для Jinn-Server, Jinn-Server-1.x-Virt[11-50]-SP1Y</t>
  </si>
  <si>
    <t>Ключ активации сервиса прямой технической поддержки уровня "Стандартный"  для Криптографический сервер Jinn-Server-v1.3, JINN-1.3-IPC3000-SP1Y</t>
  </si>
  <si>
    <t>Ключ активации сервиса прямой технической поддержки уровня "Стандартный"  для Криптографический сервер Jinn-Server-v1.3, JINN-1.3-IPCR3000-SP1Y</t>
  </si>
  <si>
    <t>Ключ активации сервиса прямой технической поддержки уровня "Стандартный"  для Криптографический сервер Jinn-Server-v1.3, JINN-1.3-IPCR1000-SP1Y</t>
  </si>
  <si>
    <t>Ключ активации сервиса прямой технической поддержки уровня "Стандартный"  для Криптографический сервер Jinn-Server-v1.3, JINN-1.3-IPCR800-SP1Y</t>
  </si>
  <si>
    <t>Ключ активации сервиса прямой технической поддержки уровня "Стандартный"  для Криптографический сервер Jinn-Server-v1.3, JINN-1.3-IPCR550-SP1Y</t>
  </si>
  <si>
    <t>Ключ активации сервиса прямой технической поддержки уровня "Стандартный" для Сервис архивирования СОС Jinn-Server-v1.3, JINN-1.3-IPCR1000-CL-SP1Y</t>
  </si>
  <si>
    <t>Ключ активации сервиса прямой технической поддержки уровня "Стандартный" для Сервис архивирования СОС Jinn-Server-v1.3, JINN-1.3-IPCR800-CL-SP1Y</t>
  </si>
  <si>
    <t>Ключ активации сервиса прямой технической поддержки уровня "Стандартный" для Сервис архивирования СОС Jinn-Server-v1.3, JINN-1.3-IPCR550-CL-SP1Y</t>
  </si>
  <si>
    <t>Ключ активации сервиса прямой технической поддержки уровня "Стандартный" для Сервис архивирования СОС Jinn-Server-v1.3, JINN-1.3-IPCR300-CL-SP1Y</t>
  </si>
  <si>
    <t>Ключ активации сервиса прямой технической поддержки уровня "Стандартный" для АРМ разбора конфликтных ситуаций Jinn-Server-v1.3, JINN-1.3-IPCR550-AR-SP1Y</t>
  </si>
  <si>
    <t>Ключ активации сервиса прямой технической поддержки уровня "Стандартный" для АРМ разбора конфликтных ситуаций Jinn-Server-v1.3, JINN-1.3-IPCR300-AR-SP1Y</t>
  </si>
  <si>
    <t>Ключ активации сервиса прямой технической поддержки уровня "Стандартный" для АРМ разбора конфликтных ситуаций Jinn-Server-v1.3, JINN-1.3-IPCR50-AR-SP1Y</t>
  </si>
  <si>
    <t>Jinn-Server-1.3-[1000]-SP1Y</t>
  </si>
  <si>
    <t>Право на использование Jinn-Server-v1.3 для аппаратных платформ Континент. В составе КриптоПро CSP 4.0</t>
  </si>
  <si>
    <r>
      <rPr>
        <b/>
        <sz val="8"/>
        <color rgb="FFFF0000"/>
        <rFont val="Arial"/>
        <family val="2"/>
        <charset val="204"/>
      </rPr>
      <t>1000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</si>
  <si>
    <t>Jinn-Server-1.3-[1000]-SUP-ST</t>
  </si>
  <si>
    <t>Ключ активации сервиса прямой технической поддержки уровня "Стандартный" для Jinn-Server, Jinn-Server-1.3-[1000]-SP1Y</t>
  </si>
  <si>
    <t>Jinn-Server-1.3-[1-10]-SP1Y</t>
  </si>
  <si>
    <r>
      <rPr>
        <b/>
        <sz val="8"/>
        <color rgb="FFFF0000"/>
        <rFont val="Arial"/>
        <family val="2"/>
        <charset val="204"/>
      </rPr>
      <t>1-10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</si>
  <si>
    <t>Jinn-Server-1.3-[1-10]-SUP-ST</t>
  </si>
  <si>
    <t>Ключ активации сервиса прямой технической поддержки уровня "Стандартный" для Jinn-Server, Jinn-Server-1.3-[1-10]-SP1Y</t>
  </si>
  <si>
    <t>Jinn-Server-1.3-[11-50]-SP1Y</t>
  </si>
  <si>
    <r>
      <rPr>
        <b/>
        <sz val="8"/>
        <color rgb="FFFF0000"/>
        <rFont val="Arial"/>
        <family val="2"/>
        <charset val="204"/>
      </rPr>
      <t>11-50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</si>
  <si>
    <t>Jinn-Server-1.3-[11-50]-SUP-ST</t>
  </si>
  <si>
    <t>Ключ активации сервиса прямой технической поддержки уровня "Стандартный" для Jinn-Server, Jinn-Server-1.3-[11-50]-SP1Y</t>
  </si>
  <si>
    <r>
      <rPr>
        <b/>
        <sz val="8"/>
        <color rgb="FFFF0000"/>
        <rFont val="Arial"/>
        <family val="2"/>
        <charset val="204"/>
      </rPr>
      <t>51-250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</si>
  <si>
    <r>
      <rPr>
        <b/>
        <sz val="8"/>
        <color rgb="FFFF0000"/>
        <rFont val="Arial"/>
        <family val="2"/>
        <charset val="204"/>
      </rPr>
      <t>251-500 тыс. проверок подписей.</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</si>
  <si>
    <r>
      <rPr>
        <b/>
        <sz val="8"/>
        <color rgb="FFFF0000"/>
        <rFont val="Arial"/>
        <family val="2"/>
        <charset val="204"/>
      </rPr>
      <t>Безлимитная лицензия.</t>
    </r>
    <r>
      <rPr>
        <sz val="8"/>
        <color rgb="FF000000"/>
        <rFont val="Arial"/>
        <family val="2"/>
        <charset val="204"/>
      </rPr>
      <t xml:space="preserve">
Включена ТП уровня Базовый, срок 1 год + </t>
    </r>
    <r>
      <rPr>
        <sz val="8"/>
        <color rgb="FFFF0000"/>
        <rFont val="Arial"/>
        <family val="2"/>
        <charset val="204"/>
      </rPr>
      <t>Лицензия Jinn-Server, бессрочно.</t>
    </r>
  </si>
  <si>
    <t>Jinn-Server-1.3-Virt[1000]-SP1Y</t>
  </si>
  <si>
    <t>Jinn-Server-1.3-Virt[1000]-SUP-ST</t>
  </si>
  <si>
    <t>Ключ активации сервиса прямой технической поддержки уровня "Стандартный" для Jinn-Server, Jinn-Server-1.3-Virt[1000]-SP1Y</t>
  </si>
  <si>
    <t>Jinn-Server-1.3-Virt[1-10]-SP1Y</t>
  </si>
  <si>
    <t>Jinn-Server-1.3-Virt[1-10]-SUP-ST</t>
  </si>
  <si>
    <t>Ключ активации сервиса прямой технической поддержки уровня "Стандартный" для Jinn-Server, Jinn-Server-1.3-Virt[1-10]-SP1Y</t>
  </si>
  <si>
    <t>Jinn-Server-1.3-Virt[11-50]-SP1Y</t>
  </si>
  <si>
    <t>Jinn-Server-1.3-Virt[11-50]-SUP-ST</t>
  </si>
  <si>
    <t>Ключ активации сервиса прямой технической поддержки уровня "Стандартный" для Jinn-Server, Jinn-Server-1.3-Virt[11-50]-SP1Y</t>
  </si>
  <si>
    <t>Исполнение 1.    
Комплектность поставки:
CD-диск с дистрибутивом и пользовательской документацией Jinn-Client, формуляр ФСБ RU.АМБС.58.29.12.010 30, учетный номер СКЗИ (в формуляре), копия сертификата ФСБ России СФ/111-4749 от 14.02.2024</t>
  </si>
  <si>
    <t>Исполнение 2.    
Комплектность поставки:
CD-диск с дистрибутивом и пользовательской документацией Jinn-Client, формуляр ФСБ RU.АМБС.58.29.12.010 30, учетный номер СКЗИ (в формуляре), копия сертификата ФСБ России СФ/121-4750 от 14.02.2024</t>
  </si>
  <si>
    <t>Исполнение 3 для Jinn-Server-1.x и Исполнение 6 для Jinn-Client.
Комплектность поставки:
CD-диск с дистрибутивом и пользовательской документацией Jinn-Server и Jinn-Client, формуляр ФСБ в кол-ве 2 ед. для Jinn-Server и Jinn-Client, учетный номер СКЗИ в кол-ве 2 ед. для Jinn-Server и Jinn-Client. Продается только в комплекте с правом.</t>
  </si>
  <si>
    <t>Средство защиты информации vGate R2. Версия 4.9</t>
  </si>
  <si>
    <t>Право на использование Jinn-Server-v1.3 для виртуальных машин. В составе КриптоПро CSP 4.0</t>
  </si>
  <si>
    <t>Программа доверенной визуализации и подписи «Jinn-Client» (СКЗИ КС2). Требует ПАК "Соболь" версии 3.0 с Сертификатом ФСБ (СКЗИ КС2).  В цену включен НДС 20%</t>
  </si>
  <si>
    <t>Версия 4.9</t>
  </si>
  <si>
    <t>Sobol-4 PCIe A7, ФСТЭК. Версия 4.4.416</t>
  </si>
  <si>
    <t>Sobol-4 PCIe A7, МО. Версия 4.3.357</t>
  </si>
  <si>
    <t>Программно-аппаратный комплекс  "Соболь". Версия 4, PCIe, A7, сертификат ФСБ России</t>
  </si>
  <si>
    <t>Sobol-4 PCIe A7, ФСБ. Версия 4.3.363</t>
  </si>
  <si>
    <t>Sobol-4 M.2 A7, ФСТЭК. Версия 4.4.416</t>
  </si>
  <si>
    <t>Sobol-4 M.2 A7, МО. Версия 4.3.357</t>
  </si>
  <si>
    <t>Sobol-4 M.2 A7, ФСБ. Версия 4.3.363</t>
  </si>
  <si>
    <t>АПКШ "Континент". Версия 3.9. Аппаратная платформа IPC-R3000</t>
  </si>
  <si>
    <t>АПКШ "Континент". Версия 3.9. Аппаратная платформа IPC-3000F</t>
  </si>
  <si>
    <t>АПКШ "Континент". Версия 3.9. Аппаратная платформа IPC-R1000NF2</t>
  </si>
  <si>
    <t>АПКШ "Континент". Версия 3.9. Аппаратная платформа IPC-3000NF2</t>
  </si>
  <si>
    <t>АПКШ "Континент". Версия 3.9. Аппаратная платформа IPC-3000FC-40G</t>
  </si>
  <si>
    <t>АПКШ "Континент". Версия 3.9. Аппаратная платформа IPC-R1000</t>
  </si>
  <si>
    <t>АПКШ "Континент". Версия 3.9. Аппаратная платформа IPC-R800</t>
  </si>
  <si>
    <t>АПКШ "Континент". Версия 3.9. Аппаратная платформа IPC-R550</t>
  </si>
  <si>
    <t>АПКШ "Континент". Версия 3.9. Аппаратная платформа IPC-R300</t>
  </si>
  <si>
    <t>АПКШ "Континент". Версия 3.9. Аппаратная платформа IPC-R50</t>
  </si>
  <si>
    <t>АПКШ "Континент". Версия 3.9. Аппаратная платформа IPC-R10</t>
  </si>
  <si>
    <t>АПКШ  "Континент". Версия 3.9. Аппаратная платформа IPC-R3000</t>
  </si>
  <si>
    <t>АПКШ "Континент". Версия 3.9. Аппаратная платформа IPC-50</t>
  </si>
  <si>
    <t>АПКШ "Континент". Версия 3.9. Аппаратная платформа IPC-10</t>
  </si>
  <si>
    <t>СКЗИ "Континент TLS Сервер". Версия 2.5 (ФСТЭК ТУ/УД4)</t>
  </si>
  <si>
    <t>Континент WAF. Версия 2.10 Коммерческая версия</t>
  </si>
  <si>
    <t>КБ "Континент". Версия 4. Узел безопасности IPC-3000F40</t>
  </si>
  <si>
    <t>КБ "Континент". Версия 4. Узел безопасности IPC-R3000</t>
  </si>
  <si>
    <t>КБ "Континент". Версия 4. Узел безопасности IPC-3000NF2</t>
  </si>
  <si>
    <t>КБ "Континент". Версия 4. Узел безопасности IPC-3000F</t>
  </si>
  <si>
    <t>КБ "Континент". Версия 4. Узел безопасности IPC-3000FLE</t>
  </si>
  <si>
    <t>КБ "Континент". Версия 4. Узел безопасности IPC-3000FM</t>
  </si>
  <si>
    <t>КБ "Континент". Версия 4. Узел безопасности IPC-R1000NF2</t>
  </si>
  <si>
    <t>КБ "Континент". Версия 4. Узел безопасности IPC-R1000</t>
  </si>
  <si>
    <t>КБ "Континент". Версия 4. Узел безопасности IPC-R800</t>
  </si>
  <si>
    <t>КБ "Континент". Версия 4. Узел безопасности IPC-R550</t>
  </si>
  <si>
    <t>КБ "Континент". Версия 4. Узел безопасности IPC-R300</t>
  </si>
  <si>
    <t>КБ "Континент". Версия 4. Узел безопасности  IPC-R50</t>
  </si>
  <si>
    <t>КБ "Континент". Версия 4. Узел безопасности IPC-50</t>
  </si>
  <si>
    <t>КБ "Континент". Версия 4. Узел безопасности  IPC-R10</t>
  </si>
  <si>
    <t>КБ "Континент". Версия 4. Узел безопасности IPC-10</t>
  </si>
  <si>
    <t>Номер Континент АП 3 в реестре российского ПО: 233 (от 18.03.2016) 
Номер Континент АП 4 в реестре российского ПО: 11557 (от 24.09.2021)</t>
  </si>
  <si>
    <t>Номер Континент TLS Сервер в реестре российского ПО: 229 (от 18.03.2016)
Номер Континент TLS Сервер 2 в реестре российского ПО: 8646 (от 31.12.2020)</t>
  </si>
  <si>
    <t>5506\1\2023 от 07.12.2023 - IPC-R50 Версия 2
5506\2\2023 от 07.12.2023 - IPC-R300 Версия 2
5506\3\2023 от 07.12.2023 - IPC-R550 Версия 2
5506\4\2023 от 07.12.2023 - IPC-R800 Версия 2
5506\5\2023 от 07.12.2023 - IPC-R1000 Версия 2
5506\5\2023 от 07.12.2023 - IPC-R3000 Версия 2</t>
  </si>
  <si>
    <t>Номер Континент TLS Клиент в реестре российского ПО: 234 (от 18.03.2016)
Номер Континент TLS Клиент 2 в реестре российского ПО: 17787 (от 29.05.2023)</t>
  </si>
  <si>
    <t>2525\1\2023 от 20.10.2023 - IPC-R10
2525\2\2023 от 20.10.2023 - IPC-R50
4951\1\2023 от 16.11.2023 - IPC-R300
4951\2\2023 от 16.11.2023 - IPC-R550
2619\1\2023 от 06.09.2023 - IPC-R800
2619\2\2023 от 06.09.2023 - IPC-R1000
2619\3\2023 от 06.09.2023 - IPC-R300</t>
  </si>
  <si>
    <t>3074\4\2022 от 30.11.2022 – IPC-R10
3074\1\2022 от 30.11.2022 – IPC-R50
3074\2\2022 от 30.11.2022 – IPC-R300
3074\3\2022 от 30.11.2022 – IPC-R550
1248\1\2023 от 24.05.2023 – IPC-R800
1248\2\2023 от 24.05.2023 – IPC-R1000
1248\3\2023 от 24.05.2023 – IPC-R3000</t>
  </si>
  <si>
    <t>2077\1\2023  от 20.09.2023 - 3.0 PCI Express
2077\2\2023  от 20.09.2023 - 3.0 Mini PCI Express
2077\3\2023  от 20.09.2023 - 3.0 Mini PCI Express Half
2077\4\2023  от 20.09.2023 - 3.0 PCI Express M.2
2077\5\2023  от 20.09.2023 - 3.1 Mini PCI Express Half
2077\6\2023  от 20.09.2023 - 3.2 PCI Express
2077\7\2023  от 20.09.2023 - 4 PCI Express
2077\8\2023  от 20.09.2023 - 4 Mini PCI Express Half
2077\9\2023  от 20.09.2023 - 4 PCI Express M.2</t>
  </si>
  <si>
    <t>115127, г. Москва, а/я 66</t>
  </si>
  <si>
    <r>
      <rPr>
        <sz val="10"/>
        <rFont val="Arial"/>
        <family val="2"/>
        <charset val="204"/>
      </rPr>
      <t xml:space="preserve">E-mail: </t>
    </r>
    <r>
      <rPr>
        <u/>
        <sz val="10"/>
        <color rgb="FF136A4B"/>
        <rFont val="Arial"/>
        <family val="2"/>
        <charset val="204"/>
      </rPr>
      <t>buy@securitycode.ru</t>
    </r>
  </si>
  <si>
    <t xml:space="preserve"> От:</t>
  </si>
  <si>
    <t>Раб. телефон:</t>
  </si>
  <si>
    <t>Моб. телефон:</t>
  </si>
  <si>
    <t>E-mail:</t>
  </si>
  <si>
    <t xml:space="preserve"> Дата:</t>
  </si>
  <si>
    <t xml:space="preserve"> Стр.:</t>
  </si>
  <si>
    <t>Спецификация</t>
  </si>
  <si>
    <t>НДС</t>
  </si>
  <si>
    <t>Кол-во</t>
  </si>
  <si>
    <t>Сумма для Заказчика</t>
  </si>
  <si>
    <t>Итого:</t>
  </si>
  <si>
    <t>Спецификация составлена по прайс-листу от:</t>
  </si>
  <si>
    <t>Спецификация действительна в течение 7 календарных дней.</t>
  </si>
  <si>
    <r>
      <t xml:space="preserve">Всем покупателям решений ООО "Код Безопасности" - </t>
    </r>
    <r>
      <rPr>
        <b/>
        <sz val="10"/>
        <rFont val="Arial"/>
        <family val="2"/>
        <charset val="204"/>
      </rPr>
      <t>бесплатная базовая техническая поддержка сроком на 1 год</t>
    </r>
    <r>
      <rPr>
        <sz val="10"/>
        <rFont val="Arial"/>
        <family val="2"/>
        <charset val="204"/>
      </rPr>
      <t>.</t>
    </r>
  </si>
  <si>
    <r>
      <rPr>
        <b/>
        <sz val="10"/>
        <rFont val="Arial"/>
        <family val="2"/>
        <charset val="204"/>
      </rPr>
      <t>Техническая поддержка:</t>
    </r>
    <r>
      <rPr>
        <sz val="10"/>
        <rFont val="Arial"/>
        <family val="2"/>
        <charset val="204"/>
      </rPr>
      <t xml:space="preserve"> +7 (495) 982-30-20 или support@securitycode.ru</t>
    </r>
  </si>
  <si>
    <t>По вопросу приобретения продуктов ООО "Код Безопасности": +7 (495) 982-30-20 или buy@securitycode.ru</t>
  </si>
  <si>
    <r>
      <rPr>
        <b/>
        <sz val="10"/>
        <rFont val="Arial"/>
        <family val="2"/>
        <charset val="204"/>
      </rPr>
      <t xml:space="preserve">По вопросам функционала и технических возможностей: </t>
    </r>
    <r>
      <rPr>
        <sz val="10"/>
        <rFont val="Arial"/>
        <family val="2"/>
        <charset val="204"/>
      </rPr>
      <t>+7 (495) 982-30-20 или info@securitycode.ru</t>
    </r>
  </si>
  <si>
    <t>Комплектность поставки:
1. Плата Mini PCI Express Half Size. Релиз 3.1, сборка 3.1.4
2. Диск с ПО и документацией.
3. Паспорт в печатном виде. 
4. Копия сертификата ФСБ России №СФ/527-4430, класс 1Б.
5. Адаптер (без кронштейна!)
6. Соединительный кабель для механизма сторожевого таймера (WD).</t>
  </si>
  <si>
    <t>Комплектность поставки:
1. Плата PCI Express (57х 80 мм) без ФДСЧ. Релиз 4.4, сборка 4.4.416
2. Диск с ПО и документацией.
3. Соединительный кабель для механизма сторожевого таймера (WD).
4. Паспорт в печатном виде. 
5. Копия сертификата ФСТЭК России №4043.</t>
  </si>
  <si>
    <t xml:space="preserve">Комплектность поставки:
1. Плата PCI Express (57х 80 мм) без ФДСЧ. Релиз 4.4, сборка 4.4.416
2. Диск с ПО и документацией.
3. Соединительный кабель для механизма сторожевого таймера (WD).
4. Паспорт в печатном виде. </t>
  </si>
  <si>
    <t>Комплектность поставки:
1. Плата PCIe (57х80мм). BIOS 4.3.363 ПЛИС 13.9
2. Диск с документацией. 
3. Диск со вспомогательными материалами.
4. Паспорт в печатном виде.
5. Соединительный кабель для механизма сторожевого таймера (WD).
6. Копия сертификата ФСБ России № СФ/527-4754.</t>
  </si>
  <si>
    <t>Комплектность поставки:
1. Плата PCI Express (57х 80 мм). Релиз 4.3, BIOS 4.3.363 ПЛИС 13.9
2. Диск ФСТЭК с ПО и документацией.
3. Диск ФСБ с документацией.
4. Диск со вспомогательными материалами.
5. Соединительный кабель для механизма сторожевого таймера (WD).
6. Паспорт ФСТЭК в печатном виде. 
7. Паспорт ФСБ в течатном виде.
8. Копия сертификата ФСТЭК России №4043
9. Копия сертификата ФСБ России № СФ/527-4754.</t>
  </si>
  <si>
    <t>Право на использование "Континент ZТN клиент для ОС Аврора" (1 дополнительное подключение пользователя "Континент ZТN клиент для ОС Аврора" к СД)</t>
  </si>
  <si>
    <t>Комплектность поставки:
1. Плата PCI Express (57х 80 мм). Релиз 3.2, сборка 3.2.3
2. Диск с ПО и документацией(логотип КБ).
3. Соединительный кабель для механизма сторожевого таймера (WD).
4. Паспорт в печатном виде.
5. Копия сертификата ФСБ России №СФ/527-4531, класс 3Б.</t>
  </si>
  <si>
    <t>Комплектность поставки:
1. Плата Mini PCI Express. Релиз 3.0.6, сборка 1.0.280
2. Диск с ПО и документацией.
3. Паспорт в печатном виде. 
4. Копия сертификата ФСБ России №СФ/527-4269 (1Б).
5. Адаптер (без кронштейна!)
6. Соединительный кабель для механизма сторожевого таймера (WD).</t>
  </si>
  <si>
    <t>Комплектность поставки:
1. Плата Mini PCI Express Half Size. Релиз 3.1, сборка 3.1.3
2. Диск с ПО и документацией.
3. Паспорт в печатном виде. 
4. Копия сертификата ФСБ России №СФ/527-4530, класс 3Б.
5. Адаптер (без кронштейна!)
6. Соединительный кабель для механизма сторожевого таймера (WD).</t>
  </si>
  <si>
    <t xml:space="preserve">Техническая поддержка оказывается службой технической поддержки ООО "Код Безопасности". 
Работа над критичными инцидентами в режиме 24*7. 
Включает получение пакетов обновления для продукта. </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</si>
  <si>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t>
  </si>
  <si>
    <t>универсальная лицензия для ОС Windows, Linux, Аврора, Android, iOs, iPadOS, macOS</t>
  </si>
  <si>
    <t>HSEC-4-ACS-ZTN-lic-SP1Y</t>
  </si>
  <si>
    <t>Универсальная лицензия для использования по выбору на: "Континент ZТN клиент для Windows", "Континент ZТN клиент для Linux", "Континент ZТN клиент для ОС Аврора", "Континент ZТN клиент для Android", "Континент ZТN клиент для iOs, iPadOS", "Континент ZТN клиент для macOS" (1 дополнительное подключение пользователя "Континент ZТN клиент" к СД)</t>
  </si>
  <si>
    <t>Активируется на СД. Криптопровайдер "Код Безопасности CSP", не требует установки дополнительного CSP.
Для ОС Windows; Linux; Aurora; Android; iOs/iPadOS; macOS.
Для СД версии 4.х необходимо закупать два комплекта лицензий.
Включена ТП уровня Базовый, срок 1 год</t>
  </si>
  <si>
    <t>HSEC-4-ACS-AP-ZTN-lic-SUP-EXT</t>
  </si>
  <si>
    <t>Ключ активации сервиса прямой технической поддержки уровня "Расширенный" для СКЗИ "Континент", HSEC-4-ACS-ZTN-lic-SP1Y</t>
  </si>
  <si>
    <t>Sobol-4 M.2 A7 FSB-SP1Y</t>
  </si>
  <si>
    <t>Комплектность поставки:
1. Плата PCI Express (57х 80 мм). Релиз 3.2, сборка 3.2.4
2. Диск с ПО и документацией (логотип КБ).
3. Соединительный кабель для механизма сторожевого таймера (WD).
4. Паспорт в печатном виде.
5. Копия сертификата ФСБ России №СФ/527-4431, класс 1Б.</t>
  </si>
  <si>
    <t>Комплектность поставки:
1. Плата PCIe (57х80мм). BIOS 4.3.363 ПЛИС 13.13
2. Диск с документацией. 
3. Диск со вспомогательными материалами.
4. Паспорт в печатном виде.
5. Соединительный кабель для механизма сторожевого таймера (WD).
6. Копия сертификата ФСБ России № СФ/527-4880.</t>
  </si>
  <si>
    <t>Комплектность поставки:
1. Плата М.2 2230-D4-А-Е. BIOS 4.3.363 ПЛИС 13.12
2. Диск с документацией.
3. Диск со вспомогательными материалами.
4. Паспорт в печатном виде.
5. WD-модуль с кабелем, без кронштейна.
6. Копия сертификата ФСБ России № СФ/527-4880.</t>
  </si>
  <si>
    <t>АПКШ "Континент". Версия 3.9. Аппаратная платформа IPC-R3000 в отказоустойчивом исполнении (Кластер)</t>
  </si>
  <si>
    <t>АПКШ "Континент". Версия 3.9. Аппаратная платформа IPC-3000F в отказоустойчивом исполнении (Кластер)</t>
  </si>
  <si>
    <t>АПКШ  "Континент". Версия 3.9. Аппаратная платформа IPC-3000NF2 в отказоустойчивом исполнении (Кластер)</t>
  </si>
  <si>
    <t>АПКШ  "Континент". Версия 3.9. Аппаратная платформа IPC-R1000NF2 в отказоустойчивом исполнении (Кластер)</t>
  </si>
  <si>
    <t>АПКШ "Континент". Версия 3.9. Аппаратная платформа IPC-R1000 в отказоустойчивом исполнении (Кластер)</t>
  </si>
  <si>
    <t>АПКШ "Континент". Версия 3.9. Аппаратная платформа IPC-R800 в отказоустойчивом исполнении (Кластер)</t>
  </si>
  <si>
    <t>АПКШ "Континент". Версия 3.9. Аппаратная платформа IPC-R550 в отказоустойчивом исполнении (Кластер)</t>
  </si>
  <si>
    <t>АПКШ "Континент". Версия 3.9. Аппаратная платформа IPC-R300 в отказоустойчивом исполнении (Кластер)</t>
  </si>
  <si>
    <t>АПКШ "Континент". Версия 3.9. Аппаратная платформа IPC-R50 в отказоустойчивом исполнении (Кластер)</t>
  </si>
  <si>
    <t>АПКШ "Континент". Версия 3.9. Аппаратная платформа IPC-3000NF2 в отказоустойчивом исполнении (Кластер)</t>
  </si>
  <si>
    <t>АПКШ  "Континент". Версия 3.9. Аппаратная платформа IPC-R550 в отказоустойчивом исполнении (Кластер)</t>
  </si>
  <si>
    <t>АПКШ "Континент". Версия 3.9. Аппаратная платформа IPC-R1000NF2 в отказоустойчивом исполнении (Кластер)</t>
  </si>
  <si>
    <t>АПКШ Континент. Версия 3.9. Аппаратная платформа IPC-R800 в отказоустойчивом исполнении (Кластер)</t>
  </si>
  <si>
    <t>АПКШ Континент. Версия 3.9. Аппаратная платформа IPC-R1000 в отказоустойчивом исполнении (Кластер)</t>
  </si>
  <si>
    <t>Ключ активации сервиса прямой технической поддержки уровня "Стандартный"  для ПАК "Соболь", Sobol-4 M.2 A7 FSB-SP1Y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</si>
</sst>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р.&quot;"/>
    <numFmt numFmtId="165" formatCode="#,##0.00&quot;р.&quot;"/>
  </numFmts>
  <fonts count="83" x14ac:knownFonts="1">
    <font>
      <sz val="11"/>
      <color theme="1"/>
      <name val="Trebuchet MS"/>
      <family val="2"/>
      <charset val="204"/>
      <scheme val="minor"/>
    </font>
    <font>
      <sz val="10"/>
      <color indexed="8"/>
      <name val="Arial"/>
      <family val="2"/>
      <charset val="204"/>
    </font>
    <font>
      <sz val="8"/>
      <color indexed="8"/>
      <name val="Arial"/>
      <family val="2"/>
      <charset val="204"/>
    </font>
    <font>
      <b/>
      <sz val="10"/>
      <color indexed="8"/>
      <name val="Calibri"/>
      <family val="2"/>
      <charset val="204"/>
    </font>
    <font>
      <sz val="11"/>
      <color indexed="8"/>
      <name val="Calibri"/>
      <family val="2"/>
      <charset val="204"/>
    </font>
    <font>
      <sz val="10"/>
      <name val="Arial"/>
      <family val="2"/>
      <charset val="204"/>
    </font>
    <font>
      <sz val="9"/>
      <name val="Arial"/>
      <family val="2"/>
      <charset val="204"/>
    </font>
    <font>
      <u/>
      <sz val="11"/>
      <color indexed="12"/>
      <name val="Calibri"/>
      <family val="2"/>
      <charset val="204"/>
    </font>
    <font>
      <sz val="10"/>
      <color rgb="FF000000"/>
      <name val="Arial"/>
      <family val="2"/>
      <charset val="204"/>
    </font>
    <font>
      <i/>
      <sz val="10"/>
      <name val="Arial"/>
      <family val="2"/>
      <charset val="204"/>
    </font>
    <font>
      <b/>
      <sz val="8"/>
      <color indexed="8"/>
      <name val="Arial"/>
      <family val="2"/>
      <charset val="204"/>
    </font>
    <font>
      <sz val="8"/>
      <name val="Arial"/>
      <family val="2"/>
      <charset val="204"/>
    </font>
    <font>
      <sz val="8"/>
      <color rgb="FF000000"/>
      <name val="Arial"/>
      <family val="2"/>
      <charset val="204"/>
    </font>
    <font>
      <sz val="10"/>
      <color theme="1"/>
      <name val="Arial"/>
      <family val="2"/>
      <charset val="204"/>
    </font>
    <font>
      <sz val="11"/>
      <color theme="1"/>
      <name val="Arial"/>
      <family val="2"/>
      <charset val="204"/>
    </font>
    <font>
      <sz val="8"/>
      <color rgb="FFC00000"/>
      <name val="Arial"/>
      <family val="2"/>
      <charset val="204"/>
    </font>
    <font>
      <b/>
      <i/>
      <sz val="11"/>
      <name val="Arial"/>
      <family val="2"/>
      <charset val="204"/>
    </font>
    <font>
      <b/>
      <i/>
      <sz val="12"/>
      <color indexed="8"/>
      <name val="Arial"/>
      <family val="2"/>
      <charset val="204"/>
    </font>
    <font>
      <b/>
      <i/>
      <sz val="16"/>
      <color rgb="FFC00000"/>
      <name val="Arial"/>
      <family val="2"/>
      <charset val="204"/>
    </font>
    <font>
      <b/>
      <i/>
      <sz val="10"/>
      <name val="Arial"/>
      <family val="2"/>
      <charset val="204"/>
    </font>
    <font>
      <i/>
      <sz val="10"/>
      <color indexed="8"/>
      <name val="Arial"/>
      <family val="2"/>
      <charset val="204"/>
    </font>
    <font>
      <i/>
      <sz val="10"/>
      <color theme="1"/>
      <name val="Arial"/>
      <family val="2"/>
      <charset val="204"/>
    </font>
    <font>
      <b/>
      <i/>
      <sz val="10"/>
      <color indexed="8"/>
      <name val="Arial"/>
      <family val="2"/>
      <charset val="204"/>
    </font>
    <font>
      <b/>
      <i/>
      <sz val="10"/>
      <color theme="1"/>
      <name val="Arial"/>
      <family val="2"/>
      <charset val="204"/>
    </font>
    <font>
      <b/>
      <i/>
      <sz val="11"/>
      <color theme="1"/>
      <name val="Arial"/>
      <family val="2"/>
      <charset val="204"/>
    </font>
    <font>
      <i/>
      <sz val="11"/>
      <color theme="1"/>
      <name val="Arial"/>
      <family val="2"/>
      <charset val="204"/>
    </font>
    <font>
      <b/>
      <i/>
      <sz val="10"/>
      <color rgb="FF000000"/>
      <name val="Arial"/>
      <family val="2"/>
      <charset val="204"/>
    </font>
    <font>
      <i/>
      <u/>
      <sz val="10"/>
      <color indexed="8"/>
      <name val="Arial"/>
      <family val="2"/>
      <charset val="204"/>
    </font>
    <font>
      <sz val="8"/>
      <color rgb="FFFF0000"/>
      <name val="Arial"/>
      <family val="2"/>
      <charset val="204"/>
    </font>
    <font>
      <b/>
      <sz val="8"/>
      <color rgb="FFFF0000"/>
      <name val="Arial"/>
      <family val="2"/>
      <charset val="204"/>
    </font>
    <font>
      <sz val="8"/>
      <color theme="1"/>
      <name val="Arial"/>
      <family val="2"/>
      <charset val="204"/>
    </font>
    <font>
      <b/>
      <i/>
      <u/>
      <sz val="11"/>
      <color theme="1"/>
      <name val="Arial"/>
      <family val="2"/>
      <charset val="204"/>
    </font>
    <font>
      <b/>
      <sz val="8"/>
      <name val="Arial"/>
      <family val="2"/>
      <charset val="204"/>
    </font>
    <font>
      <b/>
      <sz val="10"/>
      <name val="Arial"/>
      <family val="2"/>
      <charset val="204"/>
    </font>
    <font>
      <i/>
      <sz val="8"/>
      <color rgb="FFC00000"/>
      <name val="Arial"/>
      <family val="2"/>
      <charset val="204"/>
    </font>
    <font>
      <i/>
      <sz val="9"/>
      <name val="Arial"/>
      <family val="2"/>
      <charset val="204"/>
    </font>
    <font>
      <i/>
      <sz val="9"/>
      <color indexed="8"/>
      <name val="Arial"/>
      <family val="2"/>
      <charset val="204"/>
    </font>
    <font>
      <i/>
      <sz val="9"/>
      <color rgb="FFC00000"/>
      <name val="Arial"/>
      <family val="2"/>
      <charset val="204"/>
    </font>
    <font>
      <b/>
      <i/>
      <sz val="9"/>
      <color indexed="8"/>
      <name val="Arial"/>
      <family val="2"/>
      <charset val="204"/>
    </font>
    <font>
      <i/>
      <sz val="9"/>
      <color rgb="FF000000"/>
      <name val="Arial"/>
      <family val="2"/>
      <charset val="204"/>
    </font>
    <font>
      <b/>
      <i/>
      <sz val="9"/>
      <name val="Arial"/>
      <family val="2"/>
      <charset val="204"/>
    </font>
    <font>
      <b/>
      <sz val="10"/>
      <color theme="1"/>
      <name val="Arial"/>
      <family val="2"/>
      <charset val="204"/>
    </font>
    <font>
      <u/>
      <sz val="10"/>
      <color theme="10"/>
      <name val="Arial"/>
      <family val="2"/>
      <charset val="204"/>
    </font>
    <font>
      <sz val="10"/>
      <color theme="1"/>
      <name val="Trebuchet MS"/>
      <family val="2"/>
      <charset val="204"/>
      <scheme val="minor"/>
    </font>
    <font>
      <b/>
      <sz val="11"/>
      <name val="Arial"/>
      <family val="2"/>
      <charset val="204"/>
    </font>
    <font>
      <b/>
      <sz val="10"/>
      <color rgb="FFFF0000"/>
      <name val="Arial"/>
      <family val="2"/>
      <charset val="204"/>
    </font>
    <font>
      <b/>
      <sz val="11"/>
      <color theme="0"/>
      <name val="Arial"/>
      <family val="2"/>
      <charset val="204"/>
    </font>
    <font>
      <b/>
      <sz val="10"/>
      <color theme="0"/>
      <name val="Arial"/>
      <family val="2"/>
      <charset val="204"/>
    </font>
    <font>
      <u/>
      <sz val="10"/>
      <color rgb="FF136A4B"/>
      <name val="Arial"/>
      <family val="2"/>
      <charset val="204"/>
    </font>
    <font>
      <sz val="11"/>
      <color rgb="FF136A4B"/>
      <name val="Arial"/>
      <family val="2"/>
      <charset val="204"/>
    </font>
    <font>
      <b/>
      <i/>
      <sz val="11"/>
      <color theme="0"/>
      <name val="Arial"/>
      <family val="2"/>
      <charset val="204"/>
    </font>
    <font>
      <b/>
      <i/>
      <sz val="10"/>
      <color theme="0"/>
      <name val="Arial"/>
      <family val="2"/>
      <charset val="204"/>
    </font>
    <font>
      <b/>
      <sz val="15"/>
      <color theme="0"/>
      <name val="Arial"/>
      <family val="2"/>
      <charset val="204"/>
    </font>
    <font>
      <b/>
      <sz val="13"/>
      <color theme="0"/>
      <name val="Arial"/>
      <family val="2"/>
      <charset val="204"/>
    </font>
    <font>
      <sz val="10"/>
      <color theme="0"/>
      <name val="Trebuchet MS"/>
      <family val="2"/>
      <charset val="204"/>
      <scheme val="minor"/>
    </font>
    <font>
      <b/>
      <sz val="8"/>
      <color rgb="FF000000"/>
      <name val="Arial"/>
      <family val="2"/>
      <charset val="204"/>
    </font>
    <font>
      <b/>
      <i/>
      <sz val="8"/>
      <color rgb="FFC00000"/>
      <name val="Arial"/>
      <family val="2"/>
      <charset val="204"/>
    </font>
    <font>
      <i/>
      <sz val="11"/>
      <color rgb="FF1F497D"/>
      <name val="Calibri"/>
      <family val="2"/>
      <charset val="204"/>
    </font>
    <font>
      <i/>
      <sz val="11"/>
      <name val="Calibri"/>
      <family val="2"/>
      <charset val="204"/>
    </font>
    <font>
      <i/>
      <sz val="11"/>
      <color theme="1"/>
      <name val="Calibri"/>
      <family val="2"/>
      <charset val="204"/>
    </font>
    <font>
      <b/>
      <sz val="8"/>
      <color rgb="FFC00000"/>
      <name val="Arial"/>
      <family val="2"/>
      <charset val="204"/>
    </font>
    <font>
      <b/>
      <sz val="10"/>
      <color rgb="FF000000"/>
      <name val="Arial"/>
      <family val="2"/>
      <charset val="204"/>
    </font>
    <font>
      <b/>
      <sz val="11"/>
      <color theme="1"/>
      <name val="Trebuchet MS"/>
      <family val="2"/>
      <charset val="204"/>
      <scheme val="minor"/>
    </font>
    <font>
      <i/>
      <sz val="11"/>
      <color theme="1"/>
      <name val="Trebuchet MS"/>
      <family val="2"/>
      <charset val="204"/>
      <scheme val="minor"/>
    </font>
    <font>
      <b/>
      <sz val="9"/>
      <color rgb="FFC00000"/>
      <name val="Arial"/>
      <family val="2"/>
      <charset val="204"/>
    </font>
    <font>
      <sz val="9"/>
      <color theme="1"/>
      <name val="Arial"/>
      <family val="2"/>
      <charset val="204"/>
    </font>
    <font>
      <b/>
      <sz val="10"/>
      <color rgb="FFC00000"/>
      <name val="Arial"/>
      <family val="2"/>
      <charset val="204"/>
    </font>
    <font>
      <b/>
      <sz val="12"/>
      <color theme="1"/>
      <name val="Trebuchet MS"/>
      <family val="2"/>
      <charset val="204"/>
      <scheme val="minor"/>
    </font>
    <font>
      <b/>
      <sz val="12"/>
      <color theme="1"/>
      <name val="Arial"/>
      <family val="2"/>
      <charset val="204"/>
    </font>
    <font>
      <i/>
      <sz val="9"/>
      <color theme="1"/>
      <name val="Arial"/>
      <family val="2"/>
      <charset val="204"/>
    </font>
    <font>
      <sz val="11"/>
      <color theme="0"/>
      <name val="Arial"/>
      <family val="2"/>
      <charset val="204"/>
    </font>
    <font>
      <u/>
      <sz val="11"/>
      <color theme="10"/>
      <name val="Trebuchet MS"/>
      <family val="2"/>
      <charset val="204"/>
      <scheme val="minor"/>
    </font>
    <font>
      <sz val="10"/>
      <color rgb="FF136A4B"/>
      <name val="Arial"/>
      <family val="2"/>
      <charset val="204"/>
    </font>
    <font>
      <sz val="10"/>
      <color theme="4" tint="-0.499984740745262"/>
      <name val="Arial"/>
      <family val="2"/>
      <charset val="204"/>
    </font>
    <font>
      <sz val="11"/>
      <name val="Arial"/>
      <family val="2"/>
      <charset val="204"/>
    </font>
    <font>
      <b/>
      <sz val="14"/>
      <color rgb="FFFF0000"/>
      <name val="Arial"/>
      <family val="2"/>
      <charset val="204"/>
    </font>
    <font>
      <sz val="14"/>
      <name val="Arial"/>
      <family val="2"/>
      <charset val="204"/>
    </font>
    <font>
      <b/>
      <sz val="9"/>
      <color indexed="81"/>
      <name val="Tahoma"/>
      <family val="2"/>
      <charset val="204"/>
    </font>
    <font>
      <sz val="9"/>
      <color indexed="81"/>
      <name val="Tahoma"/>
      <family val="2"/>
      <charset val="204"/>
    </font>
    <font>
      <i/>
      <sz val="10"/>
      <color theme="1"/>
      <name val="Trebuchet MS"/>
      <family val="2"/>
      <charset val="204"/>
      <scheme val="minor"/>
    </font>
    <font>
      <i/>
      <sz val="11"/>
      <name val="Arial"/>
      <family val="2"/>
      <charset val="204"/>
    </font>
    <font>
      <i/>
      <u/>
      <sz val="10"/>
      <color theme="10"/>
      <name val="Trebuchet MS"/>
      <family val="2"/>
      <charset val="204"/>
      <scheme val="minor"/>
    </font>
    <font>
      <i/>
      <u/>
      <sz val="11"/>
      <color theme="10"/>
      <name val="Trebuchet MS"/>
      <family val="2"/>
      <charset val="204"/>
      <scheme val="minor"/>
    </font>
  </fonts>
  <fills count="1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bgColor theme="0"/>
      </patternFill>
    </fill>
    <fill>
      <patternFill patternType="solid">
        <fgColor theme="6" tint="0.39997558519241921"/>
        <bgColor indexed="64"/>
      </patternFill>
    </fill>
    <fill>
      <patternFill patternType="solid">
        <fgColor rgb="FF136A4B"/>
        <bgColor indexed="41"/>
      </patternFill>
    </fill>
    <fill>
      <patternFill patternType="solid">
        <fgColor rgb="FF23B53E"/>
        <bgColor indexed="64"/>
      </patternFill>
    </fill>
    <fill>
      <patternFill patternType="solid">
        <fgColor theme="0" tint="-4.9989318521683403E-2"/>
        <bgColor indexed="64"/>
      </patternFill>
    </fill>
    <fill>
      <patternFill patternType="solid">
        <fgColor rgb="FF136A4B"/>
        <bgColor indexed="64"/>
      </patternFill>
    </fill>
    <fill>
      <patternFill patternType="solid">
        <fgColor theme="6"/>
        <bgColor indexed="64"/>
      </patternFill>
    </fill>
    <fill>
      <patternFill patternType="solid">
        <fgColor theme="4" tint="-0.249977111117893"/>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right style="thin">
        <color theme="0"/>
      </right>
      <top/>
      <bottom/>
      <diagonal/>
    </border>
    <border>
      <left/>
      <right/>
      <top/>
      <bottom style="thin">
        <color theme="0"/>
      </bottom>
      <diagonal/>
    </border>
    <border>
      <left style="thin">
        <color auto="1"/>
      </left>
      <right style="thin">
        <color auto="1"/>
      </right>
      <top style="thin">
        <color auto="1"/>
      </top>
      <bottom style="thin">
        <color auto="1"/>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auto="1"/>
      </left>
      <right style="thin">
        <color auto="1"/>
      </right>
      <top style="thin">
        <color auto="1"/>
      </top>
      <bottom/>
      <diagonal/>
    </border>
  </borders>
  <cellStyleXfs count="10">
    <xf numFmtId="0" fontId="0" fillId="0" borderId="0"/>
    <xf numFmtId="0" fontId="62" fillId="0" borderId="0" applyNumberFormat="0" applyFill="0" applyBorder="0" applyAlignment="0" applyProtection="0"/>
    <xf numFmtId="0" fontId="63" fillId="0" borderId="0" applyNumberFormat="0" applyFill="0" applyBorder="0" applyAlignment="0" applyProtection="0"/>
    <xf numFmtId="0" fontId="3" fillId="2" borderId="1" applyFont="0" applyFill="0" applyAlignment="0">
      <alignment horizontal="center" vertical="center" wrapText="1"/>
    </xf>
    <xf numFmtId="0" fontId="4" fillId="0" borderId="0"/>
    <xf numFmtId="9" fontId="4"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10" borderId="2">
      <alignment vertical="center" wrapText="1"/>
    </xf>
    <xf numFmtId="0" fontId="71" fillId="0" borderId="0" applyNumberFormat="0" applyFill="0" applyBorder="0" applyAlignment="0" applyProtection="0"/>
  </cellStyleXfs>
  <cellXfs count="534">
    <xf numFmtId="0" fontId="0" fillId="0" borderId="0" xfId="0"/>
    <xf numFmtId="0" fontId="44" fillId="7" borderId="6" xfId="0" applyFont="1" applyFill="1" applyBorder="1" applyAlignment="1" applyProtection="1">
      <alignment horizontal="left" vertical="center" wrapText="1"/>
    </xf>
    <xf numFmtId="0" fontId="44" fillId="7" borderId="5" xfId="0" applyFont="1" applyFill="1" applyBorder="1" applyAlignment="1" applyProtection="1">
      <alignment horizontal="left" vertical="center" wrapText="1"/>
    </xf>
    <xf numFmtId="0" fontId="14" fillId="0" borderId="2" xfId="0" applyFont="1" applyBorder="1" applyProtection="1">
      <protection locked="0"/>
    </xf>
    <xf numFmtId="164" fontId="14" fillId="0" borderId="2" xfId="0" applyNumberFormat="1" applyFont="1" applyBorder="1" applyAlignment="1" applyProtection="1">
      <alignment horizontal="center"/>
      <protection locked="0"/>
    </xf>
    <xf numFmtId="0" fontId="2" fillId="0" borderId="2" xfId="0" applyFont="1" applyBorder="1" applyProtection="1">
      <protection locked="0"/>
    </xf>
    <xf numFmtId="0" fontId="14" fillId="0" borderId="5" xfId="0" applyFont="1" applyBorder="1" applyAlignment="1" applyProtection="1">
      <alignment wrapText="1"/>
    </xf>
    <xf numFmtId="0" fontId="1" fillId="3" borderId="2" xfId="0" applyFont="1" applyFill="1" applyBorder="1" applyAlignment="1" applyProtection="1">
      <alignment horizontal="left" vertical="center" wrapText="1"/>
    </xf>
    <xf numFmtId="0" fontId="1" fillId="3" borderId="2" xfId="0" applyFont="1" applyFill="1" applyBorder="1"/>
    <xf numFmtId="0" fontId="22" fillId="3" borderId="2" xfId="0" applyFont="1" applyFill="1" applyBorder="1"/>
    <xf numFmtId="0" fontId="14" fillId="3" borderId="2" xfId="0" applyFont="1" applyFill="1" applyBorder="1" applyProtection="1">
      <protection locked="0"/>
    </xf>
    <xf numFmtId="0" fontId="8" fillId="3" borderId="2" xfId="0" applyFont="1" applyFill="1" applyBorder="1" applyAlignment="1">
      <alignment horizontal="left" vertical="center" wrapText="1"/>
    </xf>
    <xf numFmtId="9" fontId="23" fillId="3" borderId="2" xfId="0" applyNumberFormat="1" applyFont="1" applyFill="1" applyBorder="1" applyAlignment="1">
      <alignment horizontal="center" vertical="center"/>
    </xf>
    <xf numFmtId="0" fontId="23" fillId="3" borderId="2" xfId="0" applyFont="1" applyFill="1" applyBorder="1" applyAlignment="1">
      <alignment horizontal="center" vertical="center" wrapText="1"/>
    </xf>
    <xf numFmtId="0" fontId="1" fillId="3" borderId="2" xfId="0" applyFont="1" applyFill="1" applyBorder="1" applyAlignment="1" applyProtection="1">
      <alignment vertical="center" wrapText="1"/>
    </xf>
    <xf numFmtId="0" fontId="21" fillId="3" borderId="2" xfId="0" applyFont="1" applyFill="1" applyBorder="1" applyProtection="1">
      <protection locked="0"/>
    </xf>
    <xf numFmtId="0" fontId="2" fillId="3" borderId="2" xfId="0" applyFont="1" applyFill="1" applyBorder="1" applyAlignment="1" applyProtection="1">
      <alignment horizontal="left" vertical="center" wrapText="1"/>
    </xf>
    <xf numFmtId="0" fontId="2" fillId="3" borderId="2" xfId="0" applyFont="1" applyFill="1" applyBorder="1"/>
    <xf numFmtId="0" fontId="8" fillId="3" borderId="2"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4" fillId="3" borderId="2" xfId="0" applyFont="1" applyFill="1" applyBorder="1"/>
    <xf numFmtId="0" fontId="20" fillId="3" borderId="2" xfId="0" applyFont="1" applyFill="1" applyBorder="1"/>
    <xf numFmtId="0" fontId="14" fillId="3" borderId="0" xfId="0" applyFont="1" applyFill="1"/>
    <xf numFmtId="0" fontId="24" fillId="3" borderId="0" xfId="0" applyFont="1" applyFill="1"/>
    <xf numFmtId="0" fontId="25" fillId="3" borderId="2" xfId="0" applyFont="1" applyFill="1" applyBorder="1"/>
    <xf numFmtId="0" fontId="14" fillId="0" borderId="2" xfId="0" applyFont="1" applyFill="1" applyBorder="1" applyProtection="1">
      <protection locked="0"/>
    </xf>
    <xf numFmtId="0" fontId="14" fillId="0" borderId="2" xfId="0" applyFont="1" applyFill="1" applyBorder="1"/>
    <xf numFmtId="0" fontId="1" fillId="0" borderId="2" xfId="0" applyFont="1" applyFill="1" applyBorder="1"/>
    <xf numFmtId="0" fontId="24" fillId="0" borderId="2" xfId="0" applyFont="1" applyFill="1" applyBorder="1"/>
    <xf numFmtId="0" fontId="5" fillId="3" borderId="2" xfId="0" applyFont="1" applyFill="1" applyBorder="1" applyAlignment="1" applyProtection="1">
      <alignment horizontal="left" vertical="center" wrapText="1"/>
      <protection hidden="1"/>
    </xf>
    <xf numFmtId="164" fontId="19" fillId="3" borderId="2" xfId="0" applyNumberFormat="1" applyFont="1" applyFill="1" applyBorder="1" applyAlignment="1" applyProtection="1">
      <alignment horizontal="center" vertical="center" wrapText="1"/>
      <protection hidden="1"/>
    </xf>
    <xf numFmtId="0" fontId="5" fillId="3" borderId="2"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wrapText="1"/>
      <protection hidden="1"/>
    </xf>
    <xf numFmtId="0" fontId="11" fillId="3" borderId="2" xfId="0" applyFont="1" applyFill="1" applyBorder="1" applyAlignment="1" applyProtection="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3" borderId="2" xfId="0" applyFont="1" applyFill="1" applyBorder="1" applyAlignment="1"/>
    <xf numFmtId="9" fontId="19" fillId="3" borderId="2" xfId="0" applyNumberFormat="1" applyFont="1" applyFill="1" applyBorder="1" applyAlignment="1">
      <alignment horizontal="center" vertical="center"/>
    </xf>
    <xf numFmtId="0" fontId="24" fillId="3" borderId="2" xfId="0" applyFont="1" applyFill="1" applyBorder="1" applyAlignment="1">
      <alignment horizontal="center"/>
    </xf>
    <xf numFmtId="0" fontId="14" fillId="3" borderId="2" xfId="0" applyFont="1" applyFill="1" applyBorder="1" applyAlignment="1">
      <alignment horizontal="center" vertical="center"/>
    </xf>
    <xf numFmtId="0" fontId="0" fillId="0" borderId="2" xfId="0" applyBorder="1"/>
    <xf numFmtId="14" fontId="17" fillId="0" borderId="12" xfId="0" applyNumberFormat="1" applyFont="1" applyBorder="1" applyAlignment="1" applyProtection="1">
      <alignment horizontal="center" vertical="center" wrapText="1"/>
    </xf>
    <xf numFmtId="0" fontId="2" fillId="0" borderId="9" xfId="0" applyFont="1" applyBorder="1" applyAlignment="1" applyProtection="1">
      <alignment vertical="center" wrapText="1"/>
    </xf>
    <xf numFmtId="9" fontId="18" fillId="0" borderId="9" xfId="5" applyFont="1" applyBorder="1" applyAlignment="1" applyProtection="1">
      <alignment horizontal="center" vertical="center" wrapText="1"/>
    </xf>
    <xf numFmtId="0" fontId="2" fillId="0" borderId="8" xfId="0" applyFont="1" applyBorder="1" applyAlignment="1" applyProtection="1">
      <alignment vertical="center" wrapText="1"/>
    </xf>
    <xf numFmtId="14" fontId="2" fillId="0" borderId="8" xfId="0" applyNumberFormat="1" applyFont="1" applyBorder="1" applyAlignment="1" applyProtection="1">
      <alignment vertical="center" wrapText="1"/>
    </xf>
    <xf numFmtId="0" fontId="1" fillId="3" borderId="7" xfId="0" applyFont="1" applyFill="1" applyBorder="1"/>
    <xf numFmtId="9" fontId="1" fillId="3" borderId="7" xfId="0" applyNumberFormat="1" applyFont="1" applyFill="1" applyBorder="1" applyAlignment="1" applyProtection="1">
      <alignment horizontal="center" vertical="center" wrapText="1"/>
    </xf>
    <xf numFmtId="0" fontId="24" fillId="3" borderId="2" xfId="0" applyFont="1" applyFill="1" applyBorder="1"/>
    <xf numFmtId="0" fontId="14" fillId="0" borderId="5" xfId="0" applyFont="1" applyBorder="1" applyProtection="1">
      <protection locked="0"/>
    </xf>
    <xf numFmtId="164" fontId="1" fillId="0" borderId="5" xfId="0" applyNumberFormat="1" applyFont="1" applyBorder="1" applyAlignment="1" applyProtection="1">
      <alignment horizontal="center" vertical="center" wrapText="1"/>
    </xf>
    <xf numFmtId="0" fontId="0" fillId="3" borderId="2" xfId="0" applyFill="1" applyBorder="1"/>
    <xf numFmtId="0" fontId="14" fillId="3" borderId="2" xfId="0" applyFont="1" applyFill="1" applyBorder="1" applyAlignment="1" applyProtection="1">
      <alignment wrapText="1"/>
    </xf>
    <xf numFmtId="0" fontId="14" fillId="3" borderId="2" xfId="0" applyFont="1" applyFill="1" applyBorder="1" applyAlignment="1" applyProtection="1">
      <alignment vertical="center" wrapText="1"/>
    </xf>
    <xf numFmtId="0" fontId="2" fillId="3" borderId="5"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0" fillId="0" borderId="0" xfId="0"/>
    <xf numFmtId="9" fontId="1" fillId="3" borderId="2" xfId="0" applyNumberFormat="1" applyFont="1" applyFill="1" applyBorder="1" applyAlignment="1" applyProtection="1">
      <alignment horizontal="center" vertical="center" wrapText="1"/>
    </xf>
    <xf numFmtId="0" fontId="1" fillId="3" borderId="2" xfId="0" applyFont="1" applyFill="1" applyBorder="1"/>
    <xf numFmtId="0" fontId="14" fillId="3" borderId="2" xfId="0" applyFont="1" applyFill="1" applyBorder="1"/>
    <xf numFmtId="0" fontId="25" fillId="3" borderId="2" xfId="0" applyFont="1" applyFill="1" applyBorder="1" applyProtection="1">
      <protection locked="0"/>
    </xf>
    <xf numFmtId="0" fontId="1" fillId="3" borderId="5" xfId="0" applyFont="1" applyFill="1" applyBorder="1"/>
    <xf numFmtId="9" fontId="1" fillId="3" borderId="5" xfId="0" applyNumberFormat="1" applyFont="1" applyFill="1" applyBorder="1" applyAlignment="1" applyProtection="1">
      <alignment horizontal="center" vertical="center" wrapText="1"/>
    </xf>
    <xf numFmtId="0" fontId="1" fillId="3" borderId="2" xfId="0" applyFont="1" applyFill="1" applyBorder="1" applyAlignment="1">
      <alignment vertical="center"/>
    </xf>
    <xf numFmtId="0" fontId="25" fillId="3" borderId="2" xfId="0" applyFont="1" applyFill="1" applyBorder="1" applyAlignment="1" applyProtection="1">
      <alignment vertical="center"/>
      <protection locked="0"/>
    </xf>
    <xf numFmtId="0" fontId="11" fillId="6" borderId="2" xfId="0" applyFont="1" applyFill="1" applyBorder="1" applyAlignment="1" applyProtection="1">
      <alignment horizontal="left" vertical="center" wrapText="1"/>
      <protection hidden="1"/>
    </xf>
    <xf numFmtId="164" fontId="26" fillId="3" borderId="2" xfId="0" applyNumberFormat="1" applyFont="1" applyFill="1" applyBorder="1" applyAlignment="1" applyProtection="1">
      <alignment horizontal="center" vertical="center" wrapText="1"/>
    </xf>
    <xf numFmtId="0" fontId="25" fillId="0" borderId="2" xfId="0" applyFont="1" applyFill="1" applyBorder="1"/>
    <xf numFmtId="0" fontId="20" fillId="0" borderId="2" xfId="0" applyFont="1" applyFill="1" applyBorder="1"/>
    <xf numFmtId="0" fontId="25" fillId="0" borderId="2" xfId="0" applyFont="1" applyFill="1" applyBorder="1" applyProtection="1">
      <protection locked="0"/>
    </xf>
    <xf numFmtId="0" fontId="1" fillId="3" borderId="10" xfId="0" applyFont="1" applyFill="1" applyBorder="1" applyAlignment="1" applyProtection="1">
      <alignment horizontal="left" vertical="center" wrapText="1"/>
    </xf>
    <xf numFmtId="0" fontId="2" fillId="3" borderId="5" xfId="0" applyFont="1" applyFill="1" applyBorder="1" applyAlignment="1" applyProtection="1">
      <alignment horizontal="left" vertical="top" wrapText="1"/>
    </xf>
    <xf numFmtId="0" fontId="1" fillId="3" borderId="6" xfId="0" applyFont="1" applyFill="1" applyBorder="1" applyAlignment="1">
      <alignment horizontal="left"/>
    </xf>
    <xf numFmtId="0" fontId="1" fillId="3" borderId="0" xfId="0" applyFont="1" applyFill="1" applyBorder="1" applyAlignment="1">
      <alignment horizontal="left"/>
    </xf>
    <xf numFmtId="0" fontId="34" fillId="3" borderId="2" xfId="0" applyFont="1" applyFill="1" applyBorder="1" applyAlignment="1" applyProtection="1">
      <alignment horizontal="left" vertical="center" wrapText="1"/>
    </xf>
    <xf numFmtId="0" fontId="20" fillId="3" borderId="2" xfId="0" applyFont="1" applyFill="1" applyBorder="1" applyAlignment="1" applyProtection="1">
      <alignment vertical="top"/>
      <protection locked="0"/>
    </xf>
    <xf numFmtId="0" fontId="1" fillId="3" borderId="10" xfId="0" applyFont="1" applyFill="1" applyBorder="1" applyAlignment="1" applyProtection="1">
      <alignment vertical="center" wrapText="1"/>
    </xf>
    <xf numFmtId="0" fontId="2" fillId="3" borderId="10"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wrapText="1"/>
    </xf>
    <xf numFmtId="0" fontId="37" fillId="3" borderId="2" xfId="0" applyFont="1" applyFill="1" applyBorder="1" applyAlignment="1" applyProtection="1">
      <alignment horizontal="left" vertical="center" wrapText="1"/>
    </xf>
    <xf numFmtId="9" fontId="19" fillId="3" borderId="2"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3" fillId="0" borderId="2" xfId="0" applyFont="1" applyBorder="1" applyAlignment="1" applyProtection="1">
      <alignment horizontal="right"/>
      <protection locked="0"/>
    </xf>
    <xf numFmtId="14" fontId="13" fillId="0" borderId="2" xfId="0" applyNumberFormat="1" applyFont="1" applyBorder="1" applyProtection="1">
      <protection locked="0"/>
    </xf>
    <xf numFmtId="0" fontId="1" fillId="0" borderId="2" xfId="0" applyFont="1" applyBorder="1" applyProtection="1">
      <protection locked="0"/>
    </xf>
    <xf numFmtId="0" fontId="13" fillId="0" borderId="2" xfId="0" applyFont="1" applyBorder="1" applyProtection="1">
      <protection locked="0"/>
    </xf>
    <xf numFmtId="0" fontId="1" fillId="0" borderId="2" xfId="0" applyFont="1" applyBorder="1" applyAlignment="1" applyProtection="1">
      <alignment horizontal="right"/>
      <protection locked="0"/>
    </xf>
    <xf numFmtId="0" fontId="41" fillId="0" borderId="2" xfId="0" applyFont="1" applyBorder="1" applyAlignment="1" applyProtection="1">
      <alignment horizontal="right"/>
      <protection locked="0"/>
    </xf>
    <xf numFmtId="0" fontId="13" fillId="0" borderId="2" xfId="0" quotePrefix="1" applyFont="1" applyBorder="1" applyAlignment="1" applyProtection="1">
      <alignment horizontal="right"/>
      <protection locked="0"/>
    </xf>
    <xf numFmtId="0" fontId="42" fillId="0" borderId="2" xfId="7" applyFont="1" applyBorder="1" applyAlignment="1" applyProtection="1">
      <alignment horizontal="right"/>
    </xf>
    <xf numFmtId="0" fontId="13" fillId="0" borderId="2" xfId="0" applyFont="1" applyBorder="1" applyAlignment="1">
      <alignment horizontal="right"/>
    </xf>
    <xf numFmtId="0" fontId="41" fillId="0" borderId="2" xfId="0" applyFont="1" applyBorder="1" applyAlignment="1">
      <alignment horizontal="right"/>
    </xf>
    <xf numFmtId="0" fontId="43" fillId="0" borderId="0" xfId="0" applyFont="1"/>
    <xf numFmtId="0" fontId="43" fillId="3" borderId="2" xfId="0" applyFont="1" applyFill="1" applyBorder="1"/>
    <xf numFmtId="0" fontId="43" fillId="0" borderId="2" xfId="0" applyFont="1" applyBorder="1"/>
    <xf numFmtId="0" fontId="23" fillId="3" borderId="2" xfId="0" applyFont="1" applyFill="1" applyBorder="1"/>
    <xf numFmtId="0" fontId="33" fillId="3" borderId="0" xfId="0" applyFont="1" applyFill="1"/>
    <xf numFmtId="0" fontId="1" fillId="3" borderId="0" xfId="0" applyFont="1" applyFill="1" applyBorder="1"/>
    <xf numFmtId="0" fontId="49" fillId="0" borderId="5" xfId="0" applyFont="1" applyBorder="1" applyProtection="1">
      <protection locked="0"/>
    </xf>
    <xf numFmtId="0" fontId="49" fillId="3" borderId="2" xfId="0" applyFont="1" applyFill="1" applyBorder="1" applyProtection="1">
      <protection locked="0"/>
    </xf>
    <xf numFmtId="0" fontId="47" fillId="3" borderId="0" xfId="0" applyFont="1" applyFill="1" applyBorder="1" applyAlignment="1" applyProtection="1">
      <alignment horizontal="left" vertical="center"/>
    </xf>
    <xf numFmtId="0" fontId="1" fillId="10" borderId="2" xfId="0" applyFont="1" applyFill="1" applyBorder="1" applyAlignment="1" applyProtection="1">
      <alignment horizontal="left" vertical="center" wrapText="1"/>
    </xf>
    <xf numFmtId="0" fontId="1" fillId="10" borderId="2" xfId="0" applyFont="1" applyFill="1" applyBorder="1" applyAlignment="1" applyProtection="1">
      <alignment vertical="center" wrapText="1"/>
    </xf>
    <xf numFmtId="0" fontId="2" fillId="10" borderId="2" xfId="0" applyFont="1" applyFill="1" applyBorder="1" applyAlignment="1" applyProtection="1">
      <alignment horizontal="left" vertical="center" wrapText="1"/>
    </xf>
    <xf numFmtId="0" fontId="2" fillId="10" borderId="5" xfId="0" applyFont="1" applyFill="1" applyBorder="1" applyAlignment="1" applyProtection="1">
      <alignment horizontal="left" vertical="top" wrapText="1"/>
    </xf>
    <xf numFmtId="0" fontId="8" fillId="10" borderId="2" xfId="0" applyFont="1" applyFill="1" applyBorder="1" applyAlignment="1">
      <alignment horizontal="left" vertical="center" wrapText="1"/>
    </xf>
    <xf numFmtId="9" fontId="23" fillId="10" borderId="2" xfId="0" applyNumberFormat="1" applyFont="1" applyFill="1" applyBorder="1" applyAlignment="1">
      <alignment horizontal="center" vertical="center"/>
    </xf>
    <xf numFmtId="0" fontId="2" fillId="10" borderId="5" xfId="0" applyFont="1" applyFill="1" applyBorder="1" applyAlignment="1" applyProtection="1">
      <alignment horizontal="left" vertical="center" wrapText="1"/>
    </xf>
    <xf numFmtId="0" fontId="37" fillId="10" borderId="2" xfId="0" applyFont="1" applyFill="1" applyBorder="1" applyAlignment="1" applyProtection="1">
      <alignment horizontal="left" vertical="center" wrapText="1"/>
    </xf>
    <xf numFmtId="0" fontId="36" fillId="10" borderId="2" xfId="0" applyFont="1" applyFill="1" applyBorder="1" applyAlignment="1" applyProtection="1">
      <alignment horizontal="left" vertical="center" wrapText="1"/>
    </xf>
    <xf numFmtId="0" fontId="34" fillId="10" borderId="5" xfId="0" applyFont="1" applyFill="1" applyBorder="1" applyAlignment="1" applyProtection="1">
      <alignment horizontal="left" vertical="center" wrapText="1"/>
    </xf>
    <xf numFmtId="0" fontId="34" fillId="10" borderId="2" xfId="0" applyFont="1" applyFill="1" applyBorder="1" applyAlignment="1" applyProtection="1">
      <alignment horizontal="left" vertical="center" wrapText="1"/>
    </xf>
    <xf numFmtId="164" fontId="19" fillId="10" borderId="2" xfId="0" applyNumberFormat="1" applyFont="1" applyFill="1" applyBorder="1" applyAlignment="1" applyProtection="1">
      <alignment horizontal="center" vertical="center" wrapText="1"/>
    </xf>
    <xf numFmtId="0" fontId="8" fillId="10" borderId="2" xfId="0" applyFont="1" applyFill="1" applyBorder="1" applyAlignment="1" applyProtection="1">
      <alignment horizontal="left" vertical="center" wrapText="1"/>
    </xf>
    <xf numFmtId="0" fontId="12" fillId="10" borderId="2" xfId="0" applyFont="1" applyFill="1" applyBorder="1" applyAlignment="1" applyProtection="1">
      <alignment horizontal="left" vertical="center" wrapText="1"/>
    </xf>
    <xf numFmtId="0" fontId="12" fillId="10" borderId="5" xfId="0" applyFont="1" applyFill="1" applyBorder="1" applyAlignment="1" applyProtection="1">
      <alignment horizontal="left" vertical="center" wrapText="1"/>
    </xf>
    <xf numFmtId="164" fontId="19" fillId="10" borderId="2" xfId="0" applyNumberFormat="1" applyFont="1" applyFill="1" applyBorder="1" applyAlignment="1" applyProtection="1">
      <alignment horizontal="center" vertical="center" wrapText="1"/>
      <protection hidden="1"/>
    </xf>
    <xf numFmtId="0" fontId="5" fillId="10" borderId="2" xfId="0" applyFont="1" applyFill="1" applyBorder="1" applyAlignment="1" applyProtection="1">
      <alignment horizontal="left" vertical="center" wrapText="1"/>
      <protection hidden="1"/>
    </xf>
    <xf numFmtId="0" fontId="11" fillId="10" borderId="2"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11" fillId="10" borderId="2" xfId="0" applyFont="1" applyFill="1" applyBorder="1" applyAlignment="1" applyProtection="1">
      <alignment horizontal="left" vertical="center" wrapText="1"/>
      <protection hidden="1"/>
    </xf>
    <xf numFmtId="0" fontId="5" fillId="10" borderId="2" xfId="0" applyFont="1" applyFill="1" applyBorder="1" applyAlignment="1" applyProtection="1">
      <alignment horizontal="left" vertical="center"/>
      <protection hidden="1"/>
    </xf>
    <xf numFmtId="0" fontId="5" fillId="10" borderId="2" xfId="0" applyFont="1" applyFill="1" applyBorder="1" applyAlignment="1">
      <alignment horizontal="left" vertical="center"/>
    </xf>
    <xf numFmtId="0" fontId="11" fillId="10" borderId="2" xfId="0" applyFont="1" applyFill="1" applyBorder="1" applyAlignment="1" applyProtection="1">
      <alignment horizontal="left" vertical="center" wrapText="1"/>
    </xf>
    <xf numFmtId="9" fontId="19" fillId="10" borderId="2" xfId="0" applyNumberFormat="1" applyFont="1" applyFill="1" applyBorder="1" applyAlignment="1">
      <alignment horizontal="center" vertical="center"/>
    </xf>
    <xf numFmtId="164" fontId="26" fillId="10"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164" fontId="22" fillId="10"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165" fontId="38" fillId="3" borderId="2" xfId="0" applyNumberFormat="1" applyFont="1" applyFill="1" applyBorder="1" applyAlignment="1" applyProtection="1">
      <alignment horizontal="center" vertical="center" wrapText="1"/>
    </xf>
    <xf numFmtId="165" fontId="38" fillId="10" borderId="2" xfId="0" applyNumberFormat="1" applyFont="1" applyFill="1" applyBorder="1" applyAlignment="1" applyProtection="1">
      <alignment horizontal="center" vertical="center" wrapText="1"/>
    </xf>
    <xf numFmtId="165" fontId="40" fillId="10" borderId="2" xfId="0" applyNumberFormat="1" applyFont="1" applyFill="1" applyBorder="1" applyAlignment="1" applyProtection="1">
      <alignment horizontal="center" vertical="center" wrapText="1"/>
      <protection hidden="1"/>
    </xf>
    <xf numFmtId="0" fontId="34" fillId="3" borderId="5" xfId="0" applyFont="1" applyFill="1" applyBorder="1" applyAlignment="1" applyProtection="1">
      <alignment horizontal="left" vertical="center" wrapText="1"/>
    </xf>
    <xf numFmtId="165" fontId="40" fillId="3" borderId="2" xfId="0" applyNumberFormat="1" applyFont="1" applyFill="1" applyBorder="1" applyAlignment="1" applyProtection="1">
      <alignment horizontal="center" vertical="center" wrapText="1"/>
    </xf>
    <xf numFmtId="164" fontId="22" fillId="10" borderId="2" xfId="0" applyNumberFormat="1" applyFont="1" applyFill="1" applyBorder="1" applyAlignment="1" applyProtection="1">
      <alignment horizontal="center" vertical="center" wrapText="1"/>
    </xf>
    <xf numFmtId="164" fontId="19" fillId="3" borderId="2" xfId="0" applyNumberFormat="1" applyFont="1" applyFill="1" applyBorder="1" applyAlignment="1" applyProtection="1">
      <alignment horizontal="center" vertical="center" wrapText="1"/>
    </xf>
    <xf numFmtId="165" fontId="40" fillId="10" borderId="2" xfId="0" applyNumberFormat="1" applyFont="1" applyFill="1" applyBorder="1" applyAlignment="1" applyProtection="1">
      <alignment horizontal="center" vertical="center" wrapText="1"/>
    </xf>
    <xf numFmtId="9" fontId="19" fillId="10" borderId="2" xfId="0" applyNumberFormat="1" applyFont="1" applyFill="1" applyBorder="1" applyAlignment="1">
      <alignment horizontal="center" vertical="center" wrapText="1"/>
    </xf>
    <xf numFmtId="164" fontId="22" fillId="10" borderId="2" xfId="0" applyNumberFormat="1" applyFont="1" applyFill="1" applyBorder="1" applyAlignment="1" applyProtection="1">
      <alignment horizontal="center" vertical="center" wrapText="1"/>
    </xf>
    <xf numFmtId="0" fontId="22" fillId="10" borderId="2" xfId="0" applyFont="1" applyFill="1" applyBorder="1" applyAlignment="1" applyProtection="1">
      <alignment horizontal="center" vertical="center" wrapText="1"/>
    </xf>
    <xf numFmtId="0" fontId="22" fillId="3" borderId="2" xfId="0" applyFont="1" applyFill="1" applyBorder="1" applyAlignment="1" applyProtection="1">
      <alignment horizontal="center" vertical="center" wrapText="1"/>
    </xf>
    <xf numFmtId="0" fontId="21" fillId="3" borderId="2" xfId="0" applyFont="1" applyFill="1" applyBorder="1" applyAlignment="1" applyProtection="1">
      <alignment vertical="center"/>
      <protection locked="0"/>
    </xf>
    <xf numFmtId="164" fontId="22" fillId="10"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164" fontId="40" fillId="10" borderId="2" xfId="0" applyNumberFormat="1" applyFont="1" applyFill="1" applyBorder="1" applyAlignment="1" applyProtection="1">
      <alignment horizontal="center" vertical="center" wrapText="1"/>
      <protection hidden="1"/>
    </xf>
    <xf numFmtId="164" fontId="19" fillId="0" borderId="2" xfId="0" applyNumberFormat="1" applyFont="1" applyFill="1" applyBorder="1" applyAlignment="1" applyProtection="1">
      <alignment horizontal="center" vertical="center" wrapText="1"/>
      <protection hidden="1"/>
    </xf>
    <xf numFmtId="0" fontId="14" fillId="12" borderId="2" xfId="0" applyFont="1" applyFill="1" applyBorder="1" applyProtection="1">
      <protection locked="0"/>
    </xf>
    <xf numFmtId="0" fontId="14" fillId="13" borderId="2" xfId="0" applyFont="1" applyFill="1" applyBorder="1" applyProtection="1">
      <protection locked="0"/>
    </xf>
    <xf numFmtId="0" fontId="14" fillId="14" borderId="2" xfId="0" applyFont="1" applyFill="1" applyBorder="1" applyProtection="1">
      <protection locked="0"/>
    </xf>
    <xf numFmtId="164" fontId="22" fillId="10"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0" fontId="35" fillId="10" borderId="2" xfId="0" applyFont="1" applyFill="1" applyBorder="1" applyAlignment="1" applyProtection="1">
      <alignment horizontal="left" vertical="center" wrapText="1"/>
      <protection hidden="1"/>
    </xf>
    <xf numFmtId="0" fontId="37" fillId="10" borderId="2" xfId="0" applyFont="1" applyFill="1" applyBorder="1" applyAlignment="1" applyProtection="1">
      <alignment horizontal="left" vertical="center" wrapText="1"/>
      <protection hidden="1"/>
    </xf>
    <xf numFmtId="0" fontId="34" fillId="10" borderId="2" xfId="0" applyFont="1" applyFill="1" applyBorder="1" applyAlignment="1" applyProtection="1">
      <alignment horizontal="left" vertical="center" wrapText="1"/>
      <protection hidden="1"/>
    </xf>
    <xf numFmtId="0" fontId="39" fillId="10" borderId="2" xfId="0" applyFont="1" applyFill="1" applyBorder="1" applyAlignment="1" applyProtection="1">
      <alignment horizontal="left" vertical="center" wrapText="1"/>
    </xf>
    <xf numFmtId="164" fontId="22" fillId="3"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164" fontId="22" fillId="10" borderId="2" xfId="0" applyNumberFormat="1" applyFont="1" applyFill="1" applyBorder="1" applyAlignment="1" applyProtection="1">
      <alignment horizontal="center" vertical="center" wrapText="1"/>
    </xf>
    <xf numFmtId="0" fontId="1" fillId="3" borderId="6" xfId="0" applyFont="1" applyFill="1" applyBorder="1" applyAlignment="1">
      <alignment horizontal="left"/>
    </xf>
    <xf numFmtId="0" fontId="11" fillId="3" borderId="2" xfId="0" applyFont="1" applyFill="1" applyBorder="1" applyAlignment="1" applyProtection="1">
      <alignment horizontal="left" vertical="top" wrapText="1"/>
      <protection hidden="1"/>
    </xf>
    <xf numFmtId="164" fontId="22" fillId="10" borderId="2" xfId="0" applyNumberFormat="1" applyFont="1" applyFill="1" applyBorder="1" applyAlignment="1" applyProtection="1">
      <alignment horizontal="center" vertical="center" wrapText="1"/>
    </xf>
    <xf numFmtId="0" fontId="2" fillId="10" borderId="2" xfId="0" applyFont="1" applyFill="1" applyBorder="1" applyAlignment="1" applyProtection="1">
      <alignment horizontal="left" vertical="top" wrapText="1"/>
    </xf>
    <xf numFmtId="164" fontId="22" fillId="10"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164" fontId="22" fillId="10" borderId="2" xfId="0" applyNumberFormat="1" applyFont="1" applyFill="1" applyBorder="1" applyAlignment="1" applyProtection="1">
      <alignment horizontal="center" vertical="center" wrapText="1"/>
    </xf>
    <xf numFmtId="164" fontId="22" fillId="3" borderId="2" xfId="0" applyNumberFormat="1" applyFont="1" applyFill="1" applyBorder="1" applyAlignment="1" applyProtection="1">
      <alignment horizontal="center" vertical="center" wrapText="1"/>
    </xf>
    <xf numFmtId="164" fontId="22" fillId="10" borderId="2" xfId="0" applyNumberFormat="1" applyFont="1" applyFill="1" applyBorder="1" applyAlignment="1" applyProtection="1">
      <alignment horizontal="center" vertical="center" wrapText="1"/>
    </xf>
    <xf numFmtId="0" fontId="19" fillId="10" borderId="2" xfId="0" applyFont="1" applyFill="1" applyBorder="1" applyAlignment="1">
      <alignment horizontal="center" vertical="center" wrapText="1"/>
    </xf>
    <xf numFmtId="0" fontId="51" fillId="8" borderId="14" xfId="0" applyFont="1" applyFill="1" applyBorder="1" applyAlignment="1" applyProtection="1">
      <alignment horizontal="center" vertical="center" wrapText="1"/>
      <protection hidden="1"/>
    </xf>
    <xf numFmtId="0" fontId="5" fillId="3" borderId="0" xfId="0" applyFont="1" applyFill="1" applyBorder="1" applyAlignment="1" applyProtection="1">
      <alignment horizontal="center" vertical="center" wrapText="1"/>
      <protection hidden="1"/>
    </xf>
    <xf numFmtId="0" fontId="5" fillId="3" borderId="0" xfId="0" applyFont="1" applyFill="1" applyBorder="1" applyAlignment="1" applyProtection="1">
      <alignment horizontal="left" vertical="center" wrapText="1"/>
      <protection hidden="1"/>
    </xf>
    <xf numFmtId="0" fontId="5" fillId="10" borderId="0"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left" vertical="center" wrapText="1"/>
      <protection hidden="1"/>
    </xf>
    <xf numFmtId="0" fontId="0" fillId="0" borderId="0" xfId="0" applyAlignment="1"/>
    <xf numFmtId="0" fontId="0" fillId="3" borderId="0" xfId="0" applyFill="1"/>
    <xf numFmtId="0" fontId="0" fillId="10" borderId="0" xfId="0" applyFill="1"/>
    <xf numFmtId="164" fontId="19" fillId="3" borderId="7" xfId="0" applyNumberFormat="1" applyFont="1" applyFill="1" applyBorder="1" applyAlignment="1" applyProtection="1">
      <alignment horizontal="center" vertical="center" wrapText="1"/>
      <protection hidden="1"/>
    </xf>
    <xf numFmtId="164" fontId="0" fillId="0" borderId="0" xfId="0" applyNumberFormat="1"/>
    <xf numFmtId="2" fontId="5" fillId="0" borderId="9" xfId="0" applyNumberFormat="1" applyFont="1" applyFill="1" applyBorder="1" applyAlignment="1" applyProtection="1">
      <alignment horizontal="center" vertical="center" wrapText="1"/>
      <protection hidden="1"/>
    </xf>
    <xf numFmtId="0" fontId="5" fillId="0" borderId="2"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6" fillId="3" borderId="2" xfId="0" applyFont="1" applyFill="1" applyBorder="1" applyAlignment="1" applyProtection="1">
      <alignment horizontal="left" vertical="center" wrapText="1"/>
      <protection hidden="1"/>
    </xf>
    <xf numFmtId="0" fontId="6" fillId="3" borderId="2" xfId="0" applyFont="1" applyFill="1" applyBorder="1" applyAlignment="1">
      <alignment horizontal="left" vertical="center" wrapText="1"/>
    </xf>
    <xf numFmtId="0" fontId="6" fillId="10" borderId="2" xfId="0" applyFont="1" applyFill="1" applyBorder="1" applyAlignment="1" applyProtection="1">
      <alignment horizontal="left" vertical="center" wrapText="1"/>
      <protection hidden="1"/>
    </xf>
    <xf numFmtId="0" fontId="65" fillId="3" borderId="2" xfId="0" applyFont="1" applyFill="1" applyBorder="1" applyAlignment="1" applyProtection="1">
      <alignment horizontal="left" vertical="center" wrapText="1"/>
      <protection hidden="1"/>
    </xf>
    <xf numFmtId="0" fontId="5" fillId="0" borderId="2" xfId="0" applyFont="1" applyFill="1" applyBorder="1" applyAlignment="1">
      <alignment horizontal="left" vertical="center" wrapText="1"/>
    </xf>
    <xf numFmtId="0" fontId="11" fillId="0" borderId="2" xfId="0" applyFont="1" applyFill="1" applyBorder="1" applyAlignment="1" applyProtection="1">
      <alignment horizontal="left" vertical="center" wrapText="1"/>
    </xf>
    <xf numFmtId="164" fontId="19" fillId="3" borderId="5" xfId="0" applyNumberFormat="1" applyFont="1" applyFill="1" applyBorder="1" applyAlignment="1" applyProtection="1">
      <alignment horizontal="center" vertical="center" wrapText="1"/>
      <protection hidden="1"/>
    </xf>
    <xf numFmtId="164" fontId="19" fillId="10" borderId="5" xfId="0" applyNumberFormat="1" applyFont="1" applyFill="1" applyBorder="1" applyAlignment="1" applyProtection="1">
      <alignment horizontal="center" vertical="center" wrapText="1"/>
      <protection hidden="1"/>
    </xf>
    <xf numFmtId="164" fontId="22" fillId="3" borderId="2" xfId="0" applyNumberFormat="1" applyFont="1" applyFill="1" applyBorder="1" applyAlignment="1" applyProtection="1">
      <alignment horizontal="center" vertical="center" wrapText="1"/>
    </xf>
    <xf numFmtId="164" fontId="19" fillId="3" borderId="5" xfId="0" applyNumberFormat="1" applyFont="1" applyFill="1" applyBorder="1" applyAlignment="1" applyProtection="1">
      <alignment horizontal="center" vertical="center" wrapText="1"/>
    </xf>
    <xf numFmtId="0" fontId="5" fillId="16" borderId="2" xfId="0" applyFont="1" applyFill="1" applyBorder="1" applyAlignment="1" applyProtection="1">
      <alignment horizontal="left" vertical="center" wrapText="1"/>
      <protection hidden="1"/>
    </xf>
    <xf numFmtId="164" fontId="19" fillId="16" borderId="2" xfId="0" applyNumberFormat="1" applyFont="1" applyFill="1" applyBorder="1" applyAlignment="1" applyProtection="1">
      <alignment horizontal="center" vertical="center" wrapText="1"/>
      <protection hidden="1"/>
    </xf>
    <xf numFmtId="0" fontId="11" fillId="16" borderId="2" xfId="0" applyFont="1" applyFill="1" applyBorder="1" applyAlignment="1" applyProtection="1">
      <alignment horizontal="left" vertical="center" wrapText="1"/>
      <protection hidden="1"/>
    </xf>
    <xf numFmtId="0" fontId="0" fillId="3" borderId="0" xfId="0" applyFill="1" applyBorder="1" applyAlignment="1">
      <alignment vertical="center" wrapText="1"/>
    </xf>
    <xf numFmtId="0" fontId="13" fillId="0" borderId="0" xfId="0" applyFont="1" applyBorder="1" applyAlignment="1">
      <alignment vertical="center" wrapText="1"/>
    </xf>
    <xf numFmtId="0" fontId="5" fillId="3" borderId="5" xfId="0" applyFont="1" applyFill="1" applyBorder="1" applyAlignment="1" applyProtection="1">
      <alignment horizontal="left" vertical="center" wrapText="1"/>
      <protection hidden="1"/>
    </xf>
    <xf numFmtId="0" fontId="35" fillId="10" borderId="10" xfId="0" applyFont="1" applyFill="1" applyBorder="1" applyAlignment="1" applyProtection="1">
      <alignment horizontal="left" vertical="center" wrapText="1"/>
      <protection hidden="1"/>
    </xf>
    <xf numFmtId="0" fontId="0" fillId="0" borderId="15" xfId="0" applyBorder="1" applyAlignment="1"/>
    <xf numFmtId="0" fontId="66" fillId="3" borderId="0" xfId="0" applyFont="1" applyFill="1" applyBorder="1" applyAlignment="1">
      <alignment vertical="center" wrapText="1"/>
    </xf>
    <xf numFmtId="0" fontId="14" fillId="3" borderId="8" xfId="0" applyFont="1" applyFill="1" applyBorder="1"/>
    <xf numFmtId="0" fontId="14" fillId="3" borderId="7" xfId="0" applyFont="1" applyFill="1" applyBorder="1"/>
    <xf numFmtId="0" fontId="14" fillId="3" borderId="10" xfId="0" applyFont="1" applyFill="1" applyBorder="1"/>
    <xf numFmtId="0" fontId="67" fillId="0" borderId="0" xfId="1" applyFont="1"/>
    <xf numFmtId="0" fontId="63" fillId="0" borderId="0" xfId="2"/>
    <xf numFmtId="0" fontId="0" fillId="3" borderId="0" xfId="0" applyFill="1" applyAlignment="1">
      <alignment wrapText="1"/>
    </xf>
    <xf numFmtId="0" fontId="0" fillId="0" borderId="0" xfId="0" applyFill="1" applyAlignment="1">
      <alignment wrapText="1"/>
    </xf>
    <xf numFmtId="0" fontId="68" fillId="3" borderId="2" xfId="0" applyFont="1" applyFill="1" applyBorder="1"/>
    <xf numFmtId="0" fontId="69" fillId="10" borderId="2"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left" vertical="center"/>
      <protection hidden="1"/>
    </xf>
    <xf numFmtId="164" fontId="24" fillId="3" borderId="2" xfId="0" applyNumberFormat="1" applyFont="1" applyFill="1" applyBorder="1" applyAlignment="1">
      <alignment horizontal="center" vertical="center"/>
    </xf>
    <xf numFmtId="0" fontId="70" fillId="3" borderId="2" xfId="0" applyFont="1" applyFill="1" applyBorder="1"/>
    <xf numFmtId="164" fontId="19" fillId="10" borderId="2" xfId="0" applyNumberFormat="1" applyFont="1" applyFill="1" applyBorder="1" applyAlignment="1">
      <alignment horizontal="center" vertical="center" wrapText="1"/>
    </xf>
    <xf numFmtId="164" fontId="19" fillId="3" borderId="2" xfId="0" applyNumberFormat="1" applyFont="1" applyFill="1" applyBorder="1" applyAlignment="1">
      <alignment horizontal="center" vertical="center" wrapText="1"/>
    </xf>
    <xf numFmtId="0" fontId="5" fillId="16" borderId="2" xfId="0" applyFont="1" applyFill="1" applyBorder="1" applyAlignment="1" applyProtection="1">
      <alignment horizontal="left" vertical="center"/>
      <protection hidden="1"/>
    </xf>
    <xf numFmtId="164" fontId="23" fillId="10" borderId="2" xfId="0" applyNumberFormat="1" applyFont="1" applyFill="1" applyBorder="1" applyAlignment="1" applyProtection="1">
      <alignment horizontal="center" vertical="center" wrapText="1"/>
      <protection hidden="1"/>
    </xf>
    <xf numFmtId="164" fontId="23" fillId="3" borderId="2" xfId="0" applyNumberFormat="1" applyFont="1" applyFill="1" applyBorder="1" applyAlignment="1" applyProtection="1">
      <alignment horizontal="center" vertical="center" wrapText="1"/>
      <protection hidden="1"/>
    </xf>
    <xf numFmtId="0" fontId="51" fillId="8" borderId="1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vertical="center" wrapText="1"/>
    </xf>
    <xf numFmtId="164" fontId="40"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165" fontId="40" fillId="0" borderId="2" xfId="0" applyNumberFormat="1" applyFont="1" applyFill="1" applyBorder="1" applyAlignment="1" applyProtection="1">
      <alignment horizontal="center" vertical="center" wrapText="1"/>
    </xf>
    <xf numFmtId="164" fontId="40" fillId="10" borderId="2"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164" fontId="19" fillId="3" borderId="10" xfId="0" applyNumberFormat="1" applyFont="1" applyFill="1" applyBorder="1" applyAlignment="1" applyProtection="1">
      <alignment horizontal="center" vertical="center" wrapText="1"/>
      <protection hidden="1"/>
    </xf>
    <xf numFmtId="0" fontId="37" fillId="10" borderId="8" xfId="0" applyFont="1" applyFill="1" applyBorder="1" applyAlignment="1" applyProtection="1">
      <alignment horizontal="left" vertical="center" wrapText="1"/>
    </xf>
    <xf numFmtId="0" fontId="36" fillId="10" borderId="8" xfId="0" applyFont="1" applyFill="1" applyBorder="1" applyAlignment="1" applyProtection="1">
      <alignment horizontal="left" vertical="center" wrapText="1"/>
    </xf>
    <xf numFmtId="165" fontId="38" fillId="10" borderId="8" xfId="0" applyNumberFormat="1" applyFont="1" applyFill="1" applyBorder="1" applyAlignment="1" applyProtection="1">
      <alignment horizontal="center" vertical="center" wrapText="1"/>
    </xf>
    <xf numFmtId="0" fontId="34" fillId="10"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34" fillId="10" borderId="9"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164" fontId="19" fillId="0" borderId="2"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0" fontId="1" fillId="3" borderId="8" xfId="0" applyFont="1" applyFill="1" applyBorder="1" applyAlignment="1" applyProtection="1">
      <alignment vertical="center" wrapText="1"/>
    </xf>
    <xf numFmtId="0" fontId="37" fillId="10" borderId="5" xfId="0" applyFont="1" applyFill="1" applyBorder="1" applyAlignment="1" applyProtection="1">
      <alignment horizontal="left" vertical="center" wrapText="1"/>
    </xf>
    <xf numFmtId="165" fontId="38" fillId="10" borderId="7" xfId="0" applyNumberFormat="1" applyFont="1" applyFill="1" applyBorder="1" applyAlignment="1" applyProtection="1">
      <alignment horizontal="center" vertical="center" wrapText="1"/>
    </xf>
    <xf numFmtId="0" fontId="13" fillId="3" borderId="2" xfId="0" applyFont="1" applyFill="1" applyBorder="1"/>
    <xf numFmtId="0" fontId="13" fillId="0" borderId="2" xfId="0" applyFont="1" applyFill="1" applyBorder="1"/>
    <xf numFmtId="0" fontId="1" fillId="3" borderId="8" xfId="0" applyFont="1" applyFill="1" applyBorder="1"/>
    <xf numFmtId="0" fontId="13" fillId="3" borderId="0" xfId="0" applyFont="1" applyFill="1" applyBorder="1"/>
    <xf numFmtId="0" fontId="13" fillId="3" borderId="7" xfId="0" applyFont="1" applyFill="1" applyBorder="1"/>
    <xf numFmtId="0" fontId="0" fillId="3" borderId="0" xfId="0" applyFill="1" applyBorder="1"/>
    <xf numFmtId="0" fontId="0" fillId="3" borderId="7" xfId="0" applyFill="1" applyBorder="1"/>
    <xf numFmtId="0" fontId="12" fillId="10" borderId="8"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0" fillId="3" borderId="10" xfId="0" applyFill="1" applyBorder="1"/>
    <xf numFmtId="0" fontId="36" fillId="10" borderId="0" xfId="0" applyFont="1" applyFill="1" applyBorder="1" applyAlignment="1" applyProtection="1">
      <alignment horizontal="left" vertical="center" wrapText="1"/>
    </xf>
    <xf numFmtId="0" fontId="12" fillId="10"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71" fillId="0" borderId="0" xfId="9"/>
    <xf numFmtId="0" fontId="71" fillId="3" borderId="2" xfId="9" applyFill="1" applyBorder="1"/>
    <xf numFmtId="0" fontId="21" fillId="0" borderId="0" xfId="9" applyFont="1"/>
    <xf numFmtId="0" fontId="21" fillId="3" borderId="2" xfId="9" applyFont="1" applyFill="1" applyBorder="1"/>
    <xf numFmtId="0" fontId="21" fillId="0" borderId="0" xfId="0" applyFont="1"/>
    <xf numFmtId="0" fontId="21" fillId="3" borderId="2" xfId="0" applyFont="1" applyFill="1" applyBorder="1"/>
    <xf numFmtId="0" fontId="21" fillId="0" borderId="0" xfId="0" applyFont="1" applyFill="1"/>
    <xf numFmtId="0" fontId="21" fillId="0" borderId="2" xfId="0" applyFont="1" applyFill="1" applyBorder="1"/>
    <xf numFmtId="0" fontId="21" fillId="10" borderId="0" xfId="9" applyFont="1" applyFill="1"/>
    <xf numFmtId="0" fontId="21" fillId="10" borderId="2" xfId="9" applyFont="1" applyFill="1" applyBorder="1"/>
    <xf numFmtId="0" fontId="21" fillId="0" borderId="0" xfId="9" applyFont="1" applyFill="1"/>
    <xf numFmtId="0" fontId="21" fillId="0" borderId="2" xfId="9" applyFont="1" applyFill="1" applyBorder="1"/>
    <xf numFmtId="0" fontId="5" fillId="3" borderId="0" xfId="0" applyFont="1" applyFill="1" applyAlignment="1">
      <alignment horizontal="left" vertical="top"/>
    </xf>
    <xf numFmtId="9" fontId="5" fillId="3" borderId="0" xfId="0" applyNumberFormat="1" applyFont="1" applyFill="1"/>
    <xf numFmtId="0" fontId="5" fillId="3" borderId="0" xfId="0" applyFont="1" applyFill="1"/>
    <xf numFmtId="165" fontId="5" fillId="3" borderId="0" xfId="0" applyNumberFormat="1" applyFont="1" applyFill="1"/>
    <xf numFmtId="0" fontId="21" fillId="3" borderId="19" xfId="0" applyFont="1" applyFill="1" applyBorder="1" applyAlignment="1">
      <alignment horizontal="right" vertical="center"/>
    </xf>
    <xf numFmtId="0" fontId="5" fillId="3" borderId="19" xfId="0" applyFont="1" applyFill="1" applyBorder="1" applyAlignment="1">
      <alignment vertical="center"/>
    </xf>
    <xf numFmtId="0" fontId="72" fillId="3" borderId="0" xfId="0" applyFont="1" applyFill="1"/>
    <xf numFmtId="0" fontId="21" fillId="3" borderId="14" xfId="0" applyFont="1" applyFill="1" applyBorder="1" applyAlignment="1">
      <alignment horizontal="right" vertical="center"/>
    </xf>
    <xf numFmtId="0" fontId="5" fillId="3" borderId="14" xfId="0" applyFont="1" applyFill="1" applyBorder="1" applyAlignment="1">
      <alignment horizontal="left" vertical="center"/>
    </xf>
    <xf numFmtId="0" fontId="73" fillId="3" borderId="14" xfId="0" applyFont="1" applyFill="1" applyBorder="1" applyAlignment="1">
      <alignment horizontal="left" vertical="center"/>
    </xf>
    <xf numFmtId="14" fontId="5" fillId="3" borderId="14" xfId="0" applyNumberFormat="1" applyFont="1" applyFill="1" applyBorder="1" applyAlignment="1">
      <alignment horizontal="left" vertical="center"/>
    </xf>
    <xf numFmtId="0" fontId="5" fillId="3" borderId="14" xfId="0" applyFont="1" applyFill="1" applyBorder="1" applyAlignment="1" applyProtection="1">
      <alignment horizontal="left" vertical="center" wrapText="1"/>
      <protection hidden="1"/>
    </xf>
    <xf numFmtId="9" fontId="1" fillId="3" borderId="14" xfId="0" applyNumberFormat="1" applyFont="1" applyFill="1" applyBorder="1" applyAlignment="1" applyProtection="1">
      <alignment horizontal="center" vertical="center" wrapText="1"/>
    </xf>
    <xf numFmtId="0" fontId="5" fillId="3" borderId="14" xfId="0" applyFont="1" applyFill="1" applyBorder="1" applyAlignment="1">
      <alignment horizontal="center" vertical="center" wrapText="1"/>
    </xf>
    <xf numFmtId="164" fontId="5" fillId="3" borderId="14" xfId="0" applyNumberFormat="1" applyFont="1" applyFill="1" applyBorder="1" applyAlignment="1" applyProtection="1">
      <alignment horizontal="right" vertical="center" wrapText="1"/>
      <protection hidden="1"/>
    </xf>
    <xf numFmtId="165" fontId="5" fillId="3" borderId="14" xfId="0" applyNumberFormat="1" applyFont="1" applyFill="1" applyBorder="1" applyAlignment="1">
      <alignment horizontal="right" vertical="center" wrapText="1"/>
    </xf>
    <xf numFmtId="0" fontId="5" fillId="10" borderId="14" xfId="0" applyFont="1" applyFill="1" applyBorder="1" applyAlignment="1" applyProtection="1">
      <alignment horizontal="left" vertical="center" wrapText="1"/>
      <protection hidden="1"/>
    </xf>
    <xf numFmtId="9" fontId="1" fillId="10" borderId="14" xfId="0" applyNumberFormat="1" applyFont="1" applyFill="1" applyBorder="1" applyAlignment="1" applyProtection="1">
      <alignment horizontal="center" vertical="center" wrapText="1"/>
    </xf>
    <xf numFmtId="0" fontId="5" fillId="10" borderId="14" xfId="0" applyFont="1" applyFill="1" applyBorder="1" applyAlignment="1">
      <alignment horizontal="center" vertical="center" wrapText="1"/>
    </xf>
    <xf numFmtId="164" fontId="5" fillId="10" borderId="14" xfId="0" applyNumberFormat="1" applyFont="1" applyFill="1" applyBorder="1" applyAlignment="1" applyProtection="1">
      <alignment horizontal="right" vertical="center" wrapText="1"/>
      <protection hidden="1"/>
    </xf>
    <xf numFmtId="165" fontId="5" fillId="10" borderId="14" xfId="0" applyNumberFormat="1" applyFont="1" applyFill="1" applyBorder="1" applyAlignment="1">
      <alignment horizontal="right" vertical="center" wrapText="1"/>
    </xf>
    <xf numFmtId="0" fontId="74" fillId="3" borderId="0" xfId="0" applyFont="1" applyFill="1" applyAlignment="1">
      <alignment horizontal="left" vertical="top"/>
    </xf>
    <xf numFmtId="9" fontId="74" fillId="3" borderId="0" xfId="0" applyNumberFormat="1" applyFont="1" applyFill="1"/>
    <xf numFmtId="0" fontId="74" fillId="3" borderId="0" xfId="0" applyFont="1" applyFill="1"/>
    <xf numFmtId="165" fontId="33" fillId="7" borderId="0" xfId="0" applyNumberFormat="1" applyFont="1" applyFill="1" applyAlignment="1">
      <alignment horizontal="right" vertical="center"/>
    </xf>
    <xf numFmtId="14" fontId="5" fillId="3" borderId="0" xfId="0" applyNumberFormat="1" applyFont="1" applyFill="1" applyAlignment="1">
      <alignment horizontal="left" vertical="center"/>
    </xf>
    <xf numFmtId="0" fontId="75" fillId="3" borderId="0" xfId="0" applyFont="1" applyFill="1" applyAlignment="1">
      <alignment horizontal="left" vertical="center"/>
    </xf>
    <xf numFmtId="165" fontId="76" fillId="3" borderId="0" xfId="0" applyNumberFormat="1" applyFont="1" applyFill="1"/>
    <xf numFmtId="9" fontId="76" fillId="3" borderId="0" xfId="0" applyNumberFormat="1" applyFont="1" applyFill="1"/>
    <xf numFmtId="0" fontId="76" fillId="3" borderId="0" xfId="0" applyFont="1" applyFill="1" applyAlignment="1">
      <alignment horizontal="left"/>
    </xf>
    <xf numFmtId="0" fontId="75" fillId="3" borderId="0" xfId="0" applyFont="1" applyFill="1" applyAlignment="1">
      <alignment horizontal="left"/>
    </xf>
    <xf numFmtId="0" fontId="5" fillId="0" borderId="0" xfId="0" applyFont="1" applyFill="1"/>
    <xf numFmtId="0" fontId="5" fillId="0" borderId="2" xfId="0" applyFont="1" applyFill="1" applyBorder="1"/>
    <xf numFmtId="0" fontId="5" fillId="0" borderId="0" xfId="0" applyFont="1"/>
    <xf numFmtId="0" fontId="5" fillId="3" borderId="2" xfId="0" applyFont="1" applyFill="1" applyBorder="1"/>
    <xf numFmtId="0" fontId="43" fillId="3" borderId="0" xfId="0" applyFont="1" applyFill="1"/>
    <xf numFmtId="0" fontId="9" fillId="0" borderId="0" xfId="0" applyFont="1"/>
    <xf numFmtId="0" fontId="9" fillId="3" borderId="2" xfId="0" applyFont="1" applyFill="1" applyBorder="1"/>
    <xf numFmtId="0" fontId="9" fillId="10" borderId="6" xfId="9" applyFont="1" applyFill="1" applyBorder="1" applyAlignment="1" applyProtection="1">
      <alignment horizontal="left" wrapText="1" indent="2"/>
    </xf>
    <xf numFmtId="0" fontId="9" fillId="0" borderId="6" xfId="9" applyFont="1" applyFill="1" applyBorder="1" applyAlignment="1" applyProtection="1">
      <alignment horizontal="left" wrapText="1" indent="2"/>
    </xf>
    <xf numFmtId="0" fontId="9" fillId="0" borderId="0" xfId="0" applyFont="1" applyFill="1"/>
    <xf numFmtId="0" fontId="9" fillId="0" borderId="2" xfId="0" applyFont="1" applyFill="1" applyBorder="1"/>
    <xf numFmtId="0" fontId="9" fillId="0" borderId="0" xfId="9" applyFont="1"/>
    <xf numFmtId="0" fontId="9" fillId="3" borderId="2" xfId="9" applyFont="1" applyFill="1" applyBorder="1"/>
    <xf numFmtId="0" fontId="9" fillId="10" borderId="5" xfId="9" applyFont="1" applyFill="1" applyBorder="1" applyAlignment="1" applyProtection="1">
      <alignment horizontal="left" indent="2"/>
    </xf>
    <xf numFmtId="0" fontId="9" fillId="0" borderId="5" xfId="9" applyFont="1" applyFill="1" applyBorder="1" applyAlignment="1" applyProtection="1">
      <alignment horizontal="left" indent="2"/>
    </xf>
    <xf numFmtId="0" fontId="79" fillId="0" borderId="0" xfId="0" applyFont="1"/>
    <xf numFmtId="0" fontId="79" fillId="3" borderId="2" xfId="0" applyFont="1" applyFill="1" applyBorder="1"/>
    <xf numFmtId="0" fontId="63" fillId="0" borderId="0" xfId="0" applyFont="1"/>
    <xf numFmtId="0" fontId="81" fillId="0" borderId="0" xfId="9" applyFont="1"/>
    <xf numFmtId="0" fontId="81" fillId="3" borderId="2" xfId="9" applyFont="1" applyFill="1" applyBorder="1"/>
    <xf numFmtId="0" fontId="80" fillId="10" borderId="5" xfId="9" applyFont="1" applyFill="1" applyBorder="1" applyAlignment="1" applyProtection="1">
      <alignment horizontal="left" indent="2"/>
    </xf>
    <xf numFmtId="0" fontId="80" fillId="10" borderId="6" xfId="9" applyFont="1" applyFill="1" applyBorder="1" applyAlignment="1" applyProtection="1">
      <alignment horizontal="left" wrapText="1" indent="2"/>
    </xf>
    <xf numFmtId="0" fontId="80" fillId="3" borderId="5" xfId="9" applyFont="1" applyFill="1" applyBorder="1" applyAlignment="1" applyProtection="1">
      <alignment horizontal="left" indent="2"/>
    </xf>
    <xf numFmtId="0" fontId="80" fillId="3" borderId="6" xfId="9" applyFont="1" applyFill="1" applyBorder="1" applyAlignment="1" applyProtection="1">
      <alignment horizontal="left" wrapText="1" indent="2"/>
    </xf>
    <xf numFmtId="0" fontId="82" fillId="0" borderId="0" xfId="9" applyFont="1"/>
    <xf numFmtId="0" fontId="82" fillId="3" borderId="2" xfId="9" applyFont="1" applyFill="1" applyBorder="1"/>
    <xf numFmtId="0" fontId="80" fillId="0" borderId="5" xfId="9" applyFont="1" applyFill="1" applyBorder="1" applyAlignment="1" applyProtection="1">
      <alignment horizontal="left" indent="2"/>
    </xf>
    <xf numFmtId="0" fontId="80" fillId="0" borderId="0" xfId="9" applyFont="1" applyAlignment="1">
      <alignment horizontal="left" indent="2"/>
    </xf>
    <xf numFmtId="0" fontId="21" fillId="0" borderId="5" xfId="9" applyFont="1" applyFill="1" applyBorder="1" applyAlignment="1" applyProtection="1">
      <alignment horizontal="left" wrapText="1" indent="2"/>
    </xf>
    <xf numFmtId="0" fontId="21" fillId="0" borderId="6" xfId="9" applyFont="1" applyFill="1" applyBorder="1" applyAlignment="1" applyProtection="1">
      <alignment horizontal="left" wrapText="1" indent="2"/>
    </xf>
    <xf numFmtId="0" fontId="21" fillId="0" borderId="7" xfId="9" applyFont="1" applyFill="1" applyBorder="1" applyAlignment="1" applyProtection="1">
      <alignment horizontal="left" wrapText="1" indent="2"/>
    </xf>
    <xf numFmtId="0" fontId="21" fillId="3" borderId="5" xfId="9" applyFont="1" applyFill="1" applyBorder="1" applyAlignment="1" applyProtection="1">
      <alignment horizontal="left" wrapText="1" indent="2"/>
    </xf>
    <xf numFmtId="0" fontId="21" fillId="3" borderId="6" xfId="9" applyFont="1" applyFill="1" applyBorder="1" applyAlignment="1" applyProtection="1">
      <alignment horizontal="left" wrapText="1" indent="2"/>
    </xf>
    <xf numFmtId="0" fontId="21" fillId="3" borderId="7" xfId="9" applyFont="1" applyFill="1" applyBorder="1" applyAlignment="1" applyProtection="1">
      <alignment horizontal="left" wrapText="1" indent="2"/>
    </xf>
    <xf numFmtId="0" fontId="21" fillId="10" borderId="5" xfId="9" applyFont="1" applyFill="1" applyBorder="1" applyAlignment="1" applyProtection="1">
      <alignment horizontal="left" wrapText="1" indent="2"/>
    </xf>
    <xf numFmtId="0" fontId="21" fillId="10" borderId="6" xfId="9" applyFont="1" applyFill="1" applyBorder="1" applyAlignment="1" applyProtection="1">
      <alignment horizontal="left" wrapText="1" indent="2"/>
    </xf>
    <xf numFmtId="0" fontId="21" fillId="10" borderId="7" xfId="9" applyFont="1" applyFill="1" applyBorder="1" applyAlignment="1" applyProtection="1">
      <alignment horizontal="left" wrapText="1" indent="2"/>
    </xf>
    <xf numFmtId="0" fontId="5" fillId="0" borderId="5" xfId="9" applyFont="1" applyFill="1" applyBorder="1" applyAlignment="1">
      <alignment horizontal="left" wrapText="1" indent="4"/>
    </xf>
    <xf numFmtId="0" fontId="5" fillId="0" borderId="6" xfId="9" applyFont="1" applyFill="1" applyBorder="1" applyAlignment="1">
      <alignment horizontal="left" wrapText="1" indent="4"/>
    </xf>
    <xf numFmtId="0" fontId="5" fillId="0" borderId="7" xfId="9" applyFont="1" applyFill="1" applyBorder="1" applyAlignment="1">
      <alignment horizontal="left" wrapText="1" indent="4"/>
    </xf>
    <xf numFmtId="0" fontId="13" fillId="10" borderId="5" xfId="0" applyFont="1" applyFill="1" applyBorder="1" applyAlignment="1">
      <alignment horizontal="left" wrapText="1" indent="4"/>
    </xf>
    <xf numFmtId="0" fontId="13" fillId="10" borderId="6" xfId="0" applyFont="1" applyFill="1" applyBorder="1" applyAlignment="1">
      <alignment horizontal="left" wrapText="1" indent="4"/>
    </xf>
    <xf numFmtId="0" fontId="13" fillId="10" borderId="7" xfId="0" applyFont="1" applyFill="1" applyBorder="1" applyAlignment="1">
      <alignment horizontal="left" wrapText="1" indent="4"/>
    </xf>
    <xf numFmtId="0" fontId="5" fillId="10" borderId="5" xfId="9" applyFont="1" applyFill="1" applyBorder="1" applyAlignment="1">
      <alignment horizontal="left" wrapText="1" indent="4"/>
    </xf>
    <xf numFmtId="0" fontId="5" fillId="10" borderId="6" xfId="9" applyFont="1" applyFill="1" applyBorder="1" applyAlignment="1">
      <alignment horizontal="left" wrapText="1" indent="4"/>
    </xf>
    <xf numFmtId="0" fontId="5" fillId="10" borderId="7" xfId="9" applyFont="1" applyFill="1" applyBorder="1" applyAlignment="1">
      <alignment horizontal="left" wrapText="1" indent="4"/>
    </xf>
    <xf numFmtId="0" fontId="50" fillId="8" borderId="5" xfId="0" applyFont="1" applyFill="1" applyBorder="1" applyAlignment="1" applyProtection="1">
      <alignment horizontal="center" vertical="center" wrapText="1"/>
      <protection hidden="1"/>
    </xf>
    <xf numFmtId="0" fontId="50" fillId="8" borderId="6" xfId="0" applyFont="1" applyFill="1" applyBorder="1" applyAlignment="1" applyProtection="1">
      <alignment horizontal="center" vertical="center" wrapText="1"/>
      <protection hidden="1"/>
    </xf>
    <xf numFmtId="0" fontId="50" fillId="8" borderId="7" xfId="0" applyFont="1" applyFill="1" applyBorder="1" applyAlignment="1" applyProtection="1">
      <alignment horizontal="center" vertical="center" wrapText="1"/>
      <protection hidden="1"/>
    </xf>
    <xf numFmtId="0" fontId="80" fillId="3" borderId="5" xfId="9" applyFont="1" applyFill="1" applyBorder="1" applyAlignment="1" applyProtection="1">
      <alignment horizontal="left" wrapText="1" indent="2"/>
    </xf>
    <xf numFmtId="0" fontId="80" fillId="3" borderId="6" xfId="9" applyFont="1" applyFill="1" applyBorder="1" applyAlignment="1" applyProtection="1">
      <alignment horizontal="left" wrapText="1" indent="2"/>
    </xf>
    <xf numFmtId="0" fontId="80" fillId="3" borderId="7" xfId="9" applyFont="1" applyFill="1" applyBorder="1" applyAlignment="1" applyProtection="1">
      <alignment horizontal="left" wrapText="1" indent="2"/>
    </xf>
    <xf numFmtId="0" fontId="80" fillId="10" borderId="5" xfId="9" applyFont="1" applyFill="1" applyBorder="1" applyAlignment="1" applyProtection="1">
      <alignment horizontal="left" wrapText="1" indent="2"/>
    </xf>
    <xf numFmtId="0" fontId="80" fillId="10" borderId="6" xfId="9" applyFont="1" applyFill="1" applyBorder="1" applyAlignment="1" applyProtection="1">
      <alignment horizontal="left" wrapText="1" indent="2"/>
    </xf>
    <xf numFmtId="0" fontId="80" fillId="10" borderId="7" xfId="9" applyFont="1" applyFill="1" applyBorder="1" applyAlignment="1" applyProtection="1">
      <alignment horizontal="left" wrapText="1" indent="2"/>
    </xf>
    <xf numFmtId="0" fontId="21" fillId="3" borderId="5" xfId="7" applyFont="1" applyFill="1" applyBorder="1" applyAlignment="1" applyProtection="1">
      <alignment horizontal="left" wrapText="1" indent="2"/>
    </xf>
    <xf numFmtId="0" fontId="21" fillId="3" borderId="6" xfId="7" applyFont="1" applyFill="1" applyBorder="1" applyAlignment="1" applyProtection="1">
      <alignment horizontal="left" wrapText="1" indent="2"/>
    </xf>
    <xf numFmtId="0" fontId="21" fillId="3" borderId="7" xfId="7" applyFont="1" applyFill="1" applyBorder="1" applyAlignment="1" applyProtection="1">
      <alignment horizontal="left" wrapText="1" indent="2"/>
    </xf>
    <xf numFmtId="0" fontId="9" fillId="0" borderId="5" xfId="9" applyFont="1" applyFill="1" applyBorder="1" applyAlignment="1" applyProtection="1">
      <alignment horizontal="left" wrapText="1" indent="2"/>
    </xf>
    <xf numFmtId="0" fontId="9" fillId="0" borderId="6" xfId="9" applyFont="1" applyFill="1" applyBorder="1" applyAlignment="1" applyProtection="1">
      <alignment horizontal="left" wrapText="1" indent="2"/>
    </xf>
    <xf numFmtId="0" fontId="9" fillId="0" borderId="7" xfId="9" applyFont="1" applyFill="1" applyBorder="1" applyAlignment="1" applyProtection="1">
      <alignment horizontal="left" wrapText="1" indent="2"/>
    </xf>
    <xf numFmtId="0" fontId="80" fillId="0" borderId="0" xfId="9" applyFont="1" applyAlignment="1">
      <alignment horizontal="left" indent="2"/>
    </xf>
    <xf numFmtId="0" fontId="80" fillId="10" borderId="0" xfId="9" applyFont="1" applyFill="1" applyAlignment="1">
      <alignment horizontal="left" indent="2"/>
    </xf>
    <xf numFmtId="0" fontId="9" fillId="10" borderId="5" xfId="9" applyFont="1" applyFill="1" applyBorder="1" applyAlignment="1" applyProtection="1">
      <alignment horizontal="left" wrapText="1" indent="2"/>
    </xf>
    <xf numFmtId="0" fontId="9" fillId="10" borderId="6" xfId="9" applyFont="1" applyFill="1" applyBorder="1" applyAlignment="1" applyProtection="1">
      <alignment horizontal="left" wrapText="1" indent="2"/>
    </xf>
    <xf numFmtId="0" fontId="9" fillId="10" borderId="7" xfId="9" applyFont="1" applyFill="1" applyBorder="1" applyAlignment="1" applyProtection="1">
      <alignment horizontal="left" wrapText="1" indent="2"/>
    </xf>
    <xf numFmtId="0" fontId="9" fillId="3" borderId="5" xfId="7" applyFont="1" applyFill="1" applyBorder="1" applyAlignment="1" applyProtection="1">
      <alignment horizontal="left" wrapText="1" indent="2"/>
    </xf>
    <xf numFmtId="0" fontId="9" fillId="3" borderId="6" xfId="7" applyFont="1" applyFill="1" applyBorder="1" applyAlignment="1" applyProtection="1">
      <alignment horizontal="left" wrapText="1" indent="2"/>
    </xf>
    <xf numFmtId="0" fontId="9" fillId="3" borderId="7" xfId="7" applyFont="1" applyFill="1" applyBorder="1" applyAlignment="1" applyProtection="1">
      <alignment horizontal="left" wrapText="1" indent="2"/>
    </xf>
    <xf numFmtId="0" fontId="21" fillId="10" borderId="5" xfId="7" applyFont="1" applyFill="1" applyBorder="1" applyAlignment="1" applyProtection="1">
      <alignment horizontal="left" wrapText="1" indent="2"/>
    </xf>
    <xf numFmtId="0" fontId="21" fillId="10" borderId="6" xfId="7" applyFont="1" applyFill="1" applyBorder="1" applyAlignment="1" applyProtection="1">
      <alignment horizontal="left" wrapText="1" indent="2"/>
    </xf>
    <xf numFmtId="0" fontId="21" fillId="10" borderId="7" xfId="7" applyFont="1" applyFill="1" applyBorder="1" applyAlignment="1" applyProtection="1">
      <alignment horizontal="left" wrapText="1" indent="2"/>
    </xf>
    <xf numFmtId="0" fontId="48" fillId="0" borderId="3" xfId="7" applyFont="1" applyBorder="1" applyAlignment="1" applyProtection="1">
      <alignment horizontal="right"/>
    </xf>
    <xf numFmtId="0" fontId="48" fillId="0" borderId="4" xfId="7" applyFont="1" applyBorder="1" applyAlignment="1" applyProtection="1">
      <alignment horizontal="right"/>
    </xf>
    <xf numFmtId="0" fontId="44" fillId="0" borderId="5"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13" fillId="3" borderId="5" xfId="0" applyFont="1" applyFill="1" applyBorder="1" applyAlignment="1">
      <alignment horizontal="left" wrapText="1" indent="4"/>
    </xf>
    <xf numFmtId="0" fontId="13" fillId="3" borderId="6" xfId="0" applyFont="1" applyFill="1" applyBorder="1" applyAlignment="1">
      <alignment horizontal="left" wrapText="1" indent="4"/>
    </xf>
    <xf numFmtId="0" fontId="13" fillId="3" borderId="7" xfId="0" applyFont="1" applyFill="1" applyBorder="1" applyAlignment="1">
      <alignment horizontal="left" wrapText="1" indent="4"/>
    </xf>
    <xf numFmtId="0" fontId="46" fillId="3" borderId="0" xfId="0" applyFont="1" applyFill="1" applyBorder="1" applyAlignment="1" applyProtection="1">
      <alignment horizontal="center" vertical="center" wrapText="1"/>
      <protection hidden="1"/>
    </xf>
    <xf numFmtId="0" fontId="48" fillId="0" borderId="3" xfId="7" applyFont="1" applyBorder="1" applyAlignment="1" applyProtection="1">
      <alignment horizontal="left"/>
    </xf>
    <xf numFmtId="0" fontId="48" fillId="0" borderId="4" xfId="7" applyFont="1" applyBorder="1" applyAlignment="1" applyProtection="1">
      <alignment horizontal="left"/>
    </xf>
    <xf numFmtId="0" fontId="51" fillId="8" borderId="14" xfId="0" applyFont="1" applyFill="1" applyBorder="1" applyAlignment="1" applyProtection="1">
      <alignment horizontal="center" vertical="center" wrapText="1"/>
      <protection hidden="1"/>
    </xf>
    <xf numFmtId="0" fontId="44" fillId="0" borderId="15"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0" fillId="0" borderId="0" xfId="0" applyAlignment="1">
      <alignment horizontal="center"/>
    </xf>
    <xf numFmtId="0" fontId="33" fillId="3" borderId="13" xfId="0" applyFont="1" applyFill="1" applyBorder="1" applyAlignment="1">
      <alignment horizontal="right" vertical="center"/>
    </xf>
    <xf numFmtId="0" fontId="13" fillId="0" borderId="5" xfId="0" quotePrefix="1" applyFont="1" applyBorder="1" applyAlignment="1" applyProtection="1">
      <alignment horizontal="right"/>
      <protection locked="0"/>
    </xf>
    <xf numFmtId="0" fontId="13" fillId="0" borderId="7" xfId="0" quotePrefix="1" applyFont="1" applyBorder="1" applyAlignment="1" applyProtection="1">
      <alignment horizontal="right"/>
      <protection locked="0"/>
    </xf>
    <xf numFmtId="0" fontId="33" fillId="3" borderId="0" xfId="0" applyFont="1" applyFill="1" applyBorder="1" applyAlignment="1">
      <alignment horizontal="left" vertical="center"/>
    </xf>
    <xf numFmtId="0" fontId="5" fillId="3" borderId="0" xfId="0" applyFont="1" applyFill="1" applyBorder="1" applyAlignment="1">
      <alignment horizontal="left" vertical="center"/>
    </xf>
    <xf numFmtId="0" fontId="33" fillId="3" borderId="0" xfId="0" applyFont="1" applyFill="1" applyBorder="1" applyAlignment="1">
      <alignment horizontal="right" vertical="center"/>
    </xf>
    <xf numFmtId="0" fontId="5" fillId="3" borderId="13" xfId="0" applyFont="1" applyFill="1" applyBorder="1" applyAlignment="1" applyProtection="1">
      <alignment horizontal="right" wrapText="1"/>
      <protection locked="0"/>
    </xf>
    <xf numFmtId="0" fontId="48" fillId="3" borderId="17" xfId="7" applyFont="1" applyFill="1" applyBorder="1" applyAlignment="1" applyProtection="1">
      <alignment horizontal="right" vertical="center"/>
    </xf>
    <xf numFmtId="0" fontId="48" fillId="3" borderId="0" xfId="9" applyFont="1" applyFill="1" applyBorder="1" applyAlignment="1" applyProtection="1">
      <alignment horizontal="right" vertical="center"/>
    </xf>
    <xf numFmtId="0" fontId="5" fillId="3" borderId="0" xfId="0" applyFont="1" applyFill="1" applyAlignment="1">
      <alignment horizontal="left" vertical="center"/>
    </xf>
    <xf numFmtId="49" fontId="5" fillId="3" borderId="0" xfId="0" applyNumberFormat="1" applyFont="1" applyFill="1" applyBorder="1" applyAlignment="1" applyProtection="1">
      <alignment horizontal="left" vertical="center" wrapText="1"/>
      <protection locked="0"/>
    </xf>
    <xf numFmtId="0" fontId="21" fillId="15" borderId="5" xfId="2" applyFont="1" applyFill="1" applyBorder="1" applyAlignment="1" applyProtection="1">
      <alignment horizontal="left" vertical="center" wrapText="1"/>
    </xf>
    <xf numFmtId="0" fontId="21" fillId="15" borderId="6" xfId="2" applyFont="1" applyFill="1" applyBorder="1" applyAlignment="1" applyProtection="1">
      <alignment horizontal="left" vertical="center" wrapText="1"/>
    </xf>
    <xf numFmtId="0" fontId="21" fillId="15" borderId="7" xfId="2" applyFont="1" applyFill="1" applyBorder="1" applyAlignment="1" applyProtection="1">
      <alignment horizontal="left" vertical="center" wrapText="1"/>
    </xf>
    <xf numFmtId="0" fontId="51" fillId="9" borderId="2" xfId="0" applyFont="1" applyFill="1" applyBorder="1" applyAlignment="1">
      <alignment horizontal="left" vertical="center" wrapText="1"/>
    </xf>
    <xf numFmtId="0" fontId="20" fillId="3" borderId="2" xfId="0" applyFont="1" applyFill="1" applyBorder="1" applyAlignment="1" applyProtection="1">
      <alignment horizontal="left" vertical="top" wrapText="1" shrinkToFit="1"/>
      <protection locked="0"/>
    </xf>
    <xf numFmtId="0" fontId="20" fillId="3" borderId="5" xfId="0" applyFont="1" applyFill="1" applyBorder="1" applyAlignment="1" applyProtection="1">
      <alignment horizontal="left" vertical="top" wrapText="1" shrinkToFit="1"/>
      <protection locked="0"/>
    </xf>
    <xf numFmtId="0" fontId="20" fillId="3" borderId="6" xfId="0" applyFont="1" applyFill="1" applyBorder="1" applyAlignment="1" applyProtection="1">
      <alignment horizontal="left" vertical="top" wrapText="1" shrinkToFit="1"/>
      <protection locked="0"/>
    </xf>
    <xf numFmtId="0" fontId="50" fillId="11" borderId="5" xfId="0" applyFont="1" applyFill="1" applyBorder="1" applyAlignment="1">
      <alignment horizontal="center" vertical="top" wrapText="1"/>
    </xf>
    <xf numFmtId="0" fontId="50" fillId="11" borderId="6" xfId="0" applyFont="1" applyFill="1" applyBorder="1" applyAlignment="1">
      <alignment horizontal="center" vertical="top" wrapText="1"/>
    </xf>
    <xf numFmtId="0" fontId="50" fillId="11" borderId="7" xfId="0" applyFont="1" applyFill="1" applyBorder="1" applyAlignment="1">
      <alignment horizontal="center" vertical="top" wrapText="1"/>
    </xf>
    <xf numFmtId="0" fontId="44" fillId="7" borderId="5"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1" fillId="3" borderId="5" xfId="0" applyFont="1" applyFill="1" applyBorder="1" applyAlignment="1">
      <alignment horizontal="left"/>
    </xf>
    <xf numFmtId="0" fontId="1" fillId="3" borderId="6" xfId="0" applyFont="1" applyFill="1" applyBorder="1" applyAlignment="1">
      <alignment horizontal="left"/>
    </xf>
    <xf numFmtId="0" fontId="51" fillId="11" borderId="2" xfId="0" applyFont="1" applyFill="1" applyBorder="1" applyAlignment="1" applyProtection="1">
      <alignment horizontal="center" vertical="center" wrapText="1"/>
      <protection hidden="1"/>
    </xf>
    <xf numFmtId="0" fontId="51" fillId="8" borderId="2" xfId="0" applyFont="1" applyFill="1" applyBorder="1" applyAlignment="1" applyProtection="1">
      <alignment horizontal="center" vertical="center" wrapText="1"/>
      <protection hidden="1"/>
    </xf>
    <xf numFmtId="164" fontId="51" fillId="8" borderId="2" xfId="0" applyNumberFormat="1" applyFont="1" applyFill="1" applyBorder="1" applyAlignment="1" applyProtection="1">
      <alignment horizontal="center" vertical="center" wrapText="1"/>
      <protection hidden="1"/>
    </xf>
    <xf numFmtId="164" fontId="51" fillId="8" borderId="8" xfId="0" applyNumberFormat="1" applyFont="1" applyFill="1" applyBorder="1" applyAlignment="1" applyProtection="1">
      <alignment horizontal="center" vertical="center" wrapText="1"/>
      <protection hidden="1"/>
    </xf>
    <xf numFmtId="0" fontId="54" fillId="11" borderId="9" xfId="0" applyFont="1" applyFill="1" applyBorder="1" applyAlignment="1">
      <alignment horizontal="center" vertical="center" wrapText="1"/>
    </xf>
    <xf numFmtId="0" fontId="54" fillId="11" borderId="10" xfId="0" applyFont="1" applyFill="1" applyBorder="1" applyAlignment="1">
      <alignment horizontal="center" vertical="center" wrapText="1"/>
    </xf>
    <xf numFmtId="0" fontId="44" fillId="7" borderId="5" xfId="0" applyFont="1" applyFill="1" applyBorder="1" applyAlignment="1" applyProtection="1">
      <alignment horizontal="center" vertical="center" wrapText="1"/>
    </xf>
    <xf numFmtId="0" fontId="44" fillId="7" borderId="6" xfId="0" applyFont="1" applyFill="1" applyBorder="1" applyAlignment="1" applyProtection="1">
      <alignment horizontal="center" vertical="center" wrapText="1"/>
    </xf>
    <xf numFmtId="0" fontId="44" fillId="7" borderId="7" xfId="0" applyFont="1" applyFill="1" applyBorder="1" applyAlignment="1" applyProtection="1">
      <alignment horizontal="center" vertical="center" wrapText="1"/>
    </xf>
    <xf numFmtId="164" fontId="19" fillId="10" borderId="5" xfId="0" applyNumberFormat="1" applyFont="1" applyFill="1" applyBorder="1" applyAlignment="1" applyProtection="1">
      <alignment horizontal="center" vertical="center" wrapText="1"/>
      <protection hidden="1"/>
    </xf>
    <xf numFmtId="164" fontId="19" fillId="10" borderId="6" xfId="0" applyNumberFormat="1" applyFont="1" applyFill="1" applyBorder="1" applyAlignment="1" applyProtection="1">
      <alignment horizontal="center" vertical="center" wrapText="1"/>
      <protection hidden="1"/>
    </xf>
    <xf numFmtId="164" fontId="19" fillId="10" borderId="7" xfId="0" applyNumberFormat="1" applyFont="1" applyFill="1" applyBorder="1" applyAlignment="1" applyProtection="1">
      <alignment horizontal="center" vertical="center" wrapText="1"/>
      <protection hidden="1"/>
    </xf>
    <xf numFmtId="164" fontId="19" fillId="3" borderId="5" xfId="0" applyNumberFormat="1" applyFont="1" applyFill="1" applyBorder="1" applyAlignment="1" applyProtection="1">
      <alignment horizontal="center" vertical="center" wrapText="1"/>
      <protection hidden="1"/>
    </xf>
    <xf numFmtId="164" fontId="19" fillId="3" borderId="6" xfId="0" applyNumberFormat="1" applyFont="1" applyFill="1" applyBorder="1" applyAlignment="1" applyProtection="1">
      <alignment horizontal="center" vertical="center" wrapText="1"/>
      <protection hidden="1"/>
    </xf>
    <xf numFmtId="164" fontId="19" fillId="3" borderId="7" xfId="0" applyNumberFormat="1" applyFont="1" applyFill="1" applyBorder="1" applyAlignment="1" applyProtection="1">
      <alignment horizontal="center" vertical="center" wrapText="1"/>
      <protection hidden="1"/>
    </xf>
    <xf numFmtId="0" fontId="46" fillId="11" borderId="2" xfId="0" applyFont="1" applyFill="1" applyBorder="1" applyAlignment="1">
      <alignment horizontal="center"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51" fillId="9" borderId="5" xfId="0" applyFont="1" applyFill="1" applyBorder="1" applyAlignment="1" applyProtection="1">
      <alignment horizontal="left" vertical="center" wrapText="1"/>
    </xf>
    <xf numFmtId="0" fontId="51" fillId="9" borderId="6" xfId="0" applyFont="1" applyFill="1" applyBorder="1" applyAlignment="1" applyProtection="1">
      <alignment horizontal="left" vertical="center" wrapText="1"/>
    </xf>
    <xf numFmtId="0" fontId="51" fillId="9" borderId="7" xfId="0" applyFont="1" applyFill="1" applyBorder="1" applyAlignment="1" applyProtection="1">
      <alignment horizontal="left" vertical="center" wrapText="1"/>
    </xf>
    <xf numFmtId="0" fontId="19" fillId="4" borderId="2" xfId="0" applyFont="1" applyFill="1" applyBorder="1" applyAlignment="1">
      <alignment horizontal="left" vertical="top" wrapText="1"/>
    </xf>
    <xf numFmtId="0" fontId="20" fillId="3" borderId="2" xfId="0" applyFont="1" applyFill="1" applyBorder="1" applyAlignment="1" applyProtection="1">
      <alignment horizontal="left" vertical="top"/>
      <protection locked="0"/>
    </xf>
    <xf numFmtId="164" fontId="22" fillId="3" borderId="2" xfId="0" applyNumberFormat="1" applyFont="1" applyFill="1" applyBorder="1" applyAlignment="1" applyProtection="1">
      <alignment horizontal="center" vertical="center" wrapText="1"/>
    </xf>
    <xf numFmtId="0" fontId="1" fillId="3" borderId="2" xfId="0" applyFont="1" applyFill="1" applyBorder="1" applyAlignment="1">
      <alignment horizontal="left"/>
    </xf>
    <xf numFmtId="0" fontId="9" fillId="5" borderId="2" xfId="0" applyFont="1" applyFill="1" applyBorder="1" applyAlignment="1" applyProtection="1">
      <alignment horizontal="center" vertical="center" wrapText="1"/>
    </xf>
    <xf numFmtId="0" fontId="20" fillId="3" borderId="7" xfId="0" applyFont="1" applyFill="1" applyBorder="1" applyAlignment="1" applyProtection="1">
      <alignment horizontal="left" vertical="top" wrapText="1" shrinkToFit="1"/>
      <protection locked="0"/>
    </xf>
    <xf numFmtId="164" fontId="22" fillId="10" borderId="2" xfId="0" applyNumberFormat="1" applyFont="1" applyFill="1" applyBorder="1" applyAlignment="1" applyProtection="1">
      <alignment horizontal="center" vertical="center" wrapText="1"/>
    </xf>
    <xf numFmtId="9" fontId="23" fillId="10" borderId="5" xfId="0" applyNumberFormat="1" applyFont="1" applyFill="1" applyBorder="1" applyAlignment="1">
      <alignment horizontal="center" vertical="center"/>
    </xf>
    <xf numFmtId="9" fontId="23" fillId="10" borderId="6" xfId="0" applyNumberFormat="1" applyFont="1" applyFill="1" applyBorder="1" applyAlignment="1">
      <alignment horizontal="center" vertical="center"/>
    </xf>
    <xf numFmtId="9" fontId="23" fillId="10" borderId="7" xfId="0" applyNumberFormat="1" applyFont="1" applyFill="1" applyBorder="1" applyAlignment="1">
      <alignment horizontal="center" vertical="center"/>
    </xf>
    <xf numFmtId="9" fontId="23" fillId="3" borderId="5" xfId="0" applyNumberFormat="1" applyFont="1" applyFill="1" applyBorder="1" applyAlignment="1">
      <alignment horizontal="center" vertical="center"/>
    </xf>
    <xf numFmtId="9" fontId="23" fillId="3" borderId="6" xfId="0" applyNumberFormat="1" applyFont="1" applyFill="1" applyBorder="1" applyAlignment="1">
      <alignment horizontal="center" vertical="center"/>
    </xf>
    <xf numFmtId="9" fontId="23" fillId="3" borderId="7" xfId="0" applyNumberFormat="1" applyFont="1" applyFill="1" applyBorder="1" applyAlignment="1">
      <alignment horizontal="center" vertical="center"/>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50" fillId="11" borderId="2" xfId="0" applyFont="1" applyFill="1" applyBorder="1" applyAlignment="1">
      <alignment horizontal="center" vertical="top" wrapText="1"/>
    </xf>
    <xf numFmtId="0" fontId="20" fillId="3" borderId="5" xfId="0" applyFont="1" applyFill="1" applyBorder="1" applyAlignment="1" applyProtection="1">
      <alignment horizontal="left" vertical="top"/>
      <protection locked="0"/>
    </xf>
    <xf numFmtId="0" fontId="20" fillId="3" borderId="6" xfId="0" applyFont="1" applyFill="1" applyBorder="1" applyAlignment="1" applyProtection="1">
      <alignment horizontal="left" vertical="top"/>
      <protection locked="0"/>
    </xf>
    <xf numFmtId="0" fontId="20" fillId="3" borderId="7" xfId="0" applyFont="1" applyFill="1" applyBorder="1" applyAlignment="1" applyProtection="1">
      <alignment horizontal="left" vertical="top"/>
      <protection locked="0"/>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20" fillId="3" borderId="0" xfId="0" applyFont="1" applyFill="1" applyAlignment="1" applyProtection="1">
      <alignment horizontal="left" vertical="top" wrapText="1" shrinkToFit="1"/>
      <protection locked="0"/>
    </xf>
    <xf numFmtId="0" fontId="20" fillId="3" borderId="0" xfId="0" applyFont="1" applyFill="1" applyAlignment="1" applyProtection="1">
      <alignment horizontal="left" vertical="top"/>
      <protection locked="0"/>
    </xf>
    <xf numFmtId="164" fontId="22" fillId="3" borderId="5" xfId="0" applyNumberFormat="1" applyFont="1" applyFill="1" applyBorder="1" applyAlignment="1" applyProtection="1">
      <alignment horizontal="center" vertical="center" wrapText="1"/>
    </xf>
    <xf numFmtId="164" fontId="22" fillId="3" borderId="6" xfId="0" applyNumberFormat="1" applyFont="1" applyFill="1" applyBorder="1" applyAlignment="1" applyProtection="1">
      <alignment horizontal="center" vertical="center" wrapText="1"/>
    </xf>
    <xf numFmtId="164" fontId="22" fillId="3" borderId="7" xfId="0" applyNumberFormat="1"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51" fillId="9" borderId="5" xfId="0" applyFont="1" applyFill="1" applyBorder="1" applyAlignment="1" applyProtection="1">
      <alignment horizontal="left" vertical="center"/>
    </xf>
    <xf numFmtId="0" fontId="51" fillId="9" borderId="6" xfId="0" applyFont="1" applyFill="1" applyBorder="1" applyAlignment="1" applyProtection="1">
      <alignment horizontal="left" vertical="center"/>
    </xf>
    <xf numFmtId="0" fontId="9" fillId="4" borderId="5"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50" fillId="11" borderId="5" xfId="0" applyFont="1" applyFill="1" applyBorder="1" applyAlignment="1" applyProtection="1">
      <alignment horizontal="center" vertical="center"/>
    </xf>
    <xf numFmtId="0" fontId="50" fillId="11" borderId="6" xfId="0" applyFont="1" applyFill="1" applyBorder="1" applyAlignment="1" applyProtection="1">
      <alignment horizontal="center" vertical="center"/>
    </xf>
    <xf numFmtId="164" fontId="51" fillId="8" borderId="5" xfId="0" applyNumberFormat="1" applyFont="1" applyFill="1" applyBorder="1" applyAlignment="1" applyProtection="1">
      <alignment horizontal="center" vertical="center" wrapText="1"/>
      <protection hidden="1"/>
    </xf>
    <xf numFmtId="164" fontId="51" fillId="8" borderId="6" xfId="0" applyNumberFormat="1" applyFont="1" applyFill="1" applyBorder="1" applyAlignment="1" applyProtection="1">
      <alignment horizontal="center" vertical="center" wrapText="1"/>
      <protection hidden="1"/>
    </xf>
    <xf numFmtId="164" fontId="51" fillId="8" borderId="7" xfId="0" applyNumberFormat="1" applyFont="1" applyFill="1" applyBorder="1" applyAlignment="1" applyProtection="1">
      <alignment horizontal="center" vertical="center" wrapText="1"/>
      <protection hidden="1"/>
    </xf>
    <xf numFmtId="164" fontId="51" fillId="8" borderId="9" xfId="0" applyNumberFormat="1" applyFont="1" applyFill="1" applyBorder="1" applyAlignment="1" applyProtection="1">
      <alignment horizontal="center" vertical="center" wrapText="1"/>
      <protection hidden="1"/>
    </xf>
    <xf numFmtId="164" fontId="51" fillId="8" borderId="10" xfId="0" applyNumberFormat="1" applyFont="1" applyFill="1" applyBorder="1" applyAlignment="1" applyProtection="1">
      <alignment horizontal="center" vertical="center" wrapText="1"/>
      <protection hidden="1"/>
    </xf>
    <xf numFmtId="0" fontId="13" fillId="3" borderId="13" xfId="0" applyFont="1" applyFill="1" applyBorder="1" applyAlignment="1">
      <alignment horizontal="left" vertical="top" wrapText="1"/>
    </xf>
    <xf numFmtId="0" fontId="20" fillId="0" borderId="5" xfId="0" applyFont="1" applyFill="1" applyBorder="1" applyAlignment="1" applyProtection="1">
      <alignment horizontal="left" vertical="top"/>
      <protection locked="0"/>
    </xf>
    <xf numFmtId="0" fontId="20" fillId="0" borderId="6" xfId="0" applyFont="1" applyFill="1" applyBorder="1" applyAlignment="1" applyProtection="1">
      <alignment horizontal="left" vertical="top"/>
      <protection locked="0"/>
    </xf>
    <xf numFmtId="0" fontId="20" fillId="0" borderId="7" xfId="0" applyFont="1" applyFill="1" applyBorder="1" applyAlignment="1" applyProtection="1">
      <alignment horizontal="left" vertical="top"/>
      <protection locked="0"/>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50" fillId="11" borderId="5" xfId="0" applyFont="1" applyFill="1" applyBorder="1" applyAlignment="1">
      <alignment horizontal="center" vertical="center" wrapText="1"/>
    </xf>
    <xf numFmtId="0" fontId="50" fillId="11" borderId="6" xfId="0" applyFont="1" applyFill="1" applyBorder="1" applyAlignment="1">
      <alignment horizontal="center" vertical="center" wrapText="1"/>
    </xf>
    <xf numFmtId="0" fontId="51" fillId="9" borderId="5" xfId="0" applyFont="1" applyFill="1" applyBorder="1" applyAlignment="1">
      <alignment horizontal="left" vertical="center" wrapText="1"/>
    </xf>
    <xf numFmtId="0" fontId="51" fillId="9" borderId="6" xfId="0" applyFont="1" applyFill="1" applyBorder="1" applyAlignment="1">
      <alignment horizontal="left" vertical="center" wrapText="1"/>
    </xf>
    <xf numFmtId="0" fontId="51" fillId="9" borderId="7" xfId="0" applyFont="1" applyFill="1" applyBorder="1" applyAlignment="1">
      <alignment horizontal="left" vertical="center" wrapText="1"/>
    </xf>
    <xf numFmtId="0" fontId="1" fillId="3" borderId="7" xfId="0" applyFont="1" applyFill="1" applyBorder="1" applyAlignment="1">
      <alignment horizontal="left"/>
    </xf>
    <xf numFmtId="0" fontId="51" fillId="11" borderId="8" xfId="0" applyFont="1" applyFill="1" applyBorder="1" applyAlignment="1" applyProtection="1">
      <alignment horizontal="center" vertical="center" wrapText="1"/>
      <protection hidden="1"/>
    </xf>
    <xf numFmtId="0" fontId="51" fillId="11" borderId="9" xfId="0" applyFont="1" applyFill="1" applyBorder="1" applyAlignment="1" applyProtection="1">
      <alignment horizontal="center" vertical="center" wrapText="1"/>
      <protection hidden="1"/>
    </xf>
    <xf numFmtId="0" fontId="51" fillId="11" borderId="11" xfId="0" applyFont="1" applyFill="1" applyBorder="1" applyAlignment="1" applyProtection="1">
      <alignment horizontal="center" vertical="center" wrapText="1"/>
      <protection hidden="1"/>
    </xf>
    <xf numFmtId="164" fontId="19" fillId="3" borderId="5" xfId="0" applyNumberFormat="1" applyFont="1" applyFill="1" applyBorder="1" applyAlignment="1" applyProtection="1">
      <alignment horizontal="center" vertical="center" wrapText="1"/>
    </xf>
    <xf numFmtId="164" fontId="19" fillId="3" borderId="6" xfId="0" applyNumberFormat="1" applyFont="1" applyFill="1" applyBorder="1" applyAlignment="1" applyProtection="1">
      <alignment horizontal="center" vertical="center" wrapText="1"/>
    </xf>
    <xf numFmtId="164" fontId="19" fillId="3" borderId="7" xfId="0" applyNumberFormat="1" applyFont="1" applyFill="1" applyBorder="1" applyAlignment="1" applyProtection="1">
      <alignment horizontal="center" vertical="center" wrapText="1"/>
    </xf>
    <xf numFmtId="164" fontId="19" fillId="10" borderId="5" xfId="0" applyNumberFormat="1" applyFont="1" applyFill="1" applyBorder="1" applyAlignment="1" applyProtection="1">
      <alignment horizontal="center" vertical="center" wrapText="1"/>
    </xf>
    <xf numFmtId="164" fontId="19" fillId="10" borderId="6" xfId="0" applyNumberFormat="1" applyFont="1" applyFill="1" applyBorder="1" applyAlignment="1" applyProtection="1">
      <alignment horizontal="center" vertical="center" wrapText="1"/>
    </xf>
    <xf numFmtId="164" fontId="19" fillId="10" borderId="7" xfId="0" applyNumberFormat="1" applyFont="1" applyFill="1" applyBorder="1" applyAlignment="1" applyProtection="1">
      <alignment horizontal="center" vertical="center" wrapText="1"/>
    </xf>
    <xf numFmtId="164" fontId="26" fillId="3" borderId="5" xfId="0" applyNumberFormat="1" applyFont="1" applyFill="1" applyBorder="1" applyAlignment="1" applyProtection="1">
      <alignment horizontal="center" vertical="center" wrapText="1"/>
    </xf>
    <xf numFmtId="164" fontId="26" fillId="3" borderId="6" xfId="0" applyNumberFormat="1" applyFont="1" applyFill="1" applyBorder="1" applyAlignment="1" applyProtection="1">
      <alignment horizontal="center" vertical="center" wrapText="1"/>
    </xf>
    <xf numFmtId="164" fontId="26" fillId="3" borderId="7" xfId="0" applyNumberFormat="1" applyFont="1" applyFill="1" applyBorder="1" applyAlignment="1" applyProtection="1">
      <alignment horizontal="center" vertical="center" wrapText="1"/>
    </xf>
    <xf numFmtId="0" fontId="16" fillId="11" borderId="5"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50" fillId="11" borderId="7" xfId="0" applyFont="1" applyFill="1" applyBorder="1" applyAlignment="1">
      <alignment horizontal="center" vertical="center" wrapText="1"/>
    </xf>
    <xf numFmtId="0" fontId="20" fillId="3" borderId="5" xfId="0" applyFont="1" applyFill="1" applyBorder="1" applyAlignment="1" applyProtection="1">
      <alignment horizontal="left" vertical="center" wrapText="1"/>
    </xf>
    <xf numFmtId="0" fontId="20" fillId="3" borderId="6" xfId="0" applyFont="1" applyFill="1" applyBorder="1" applyAlignment="1" applyProtection="1">
      <alignment horizontal="left"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7" fillId="3" borderId="2" xfId="0" applyFont="1" applyFill="1" applyBorder="1" applyAlignment="1" applyProtection="1">
      <alignment horizontal="left" wrapText="1"/>
      <protection locked="0"/>
    </xf>
    <xf numFmtId="0" fontId="46" fillId="11" borderId="5" xfId="0" applyFont="1" applyFill="1" applyBorder="1" applyAlignment="1">
      <alignment horizontal="center" vertical="center" wrapText="1"/>
    </xf>
    <xf numFmtId="0" fontId="46" fillId="11" borderId="6" xfId="0" applyFont="1" applyFill="1" applyBorder="1" applyAlignment="1">
      <alignment horizontal="center" vertical="center" wrapText="1"/>
    </xf>
    <xf numFmtId="0" fontId="46" fillId="11" borderId="7" xfId="0" applyFont="1" applyFill="1" applyBorder="1" applyAlignment="1">
      <alignment horizontal="center" vertical="center" wrapText="1"/>
    </xf>
    <xf numFmtId="49" fontId="1" fillId="3" borderId="5" xfId="0" applyNumberFormat="1" applyFont="1" applyFill="1" applyBorder="1" applyAlignment="1">
      <alignment horizontal="left"/>
    </xf>
    <xf numFmtId="49" fontId="1" fillId="3" borderId="6" xfId="0" applyNumberFormat="1" applyFont="1" applyFill="1" applyBorder="1" applyAlignment="1">
      <alignment horizontal="left"/>
    </xf>
    <xf numFmtId="0" fontId="53" fillId="11" borderId="5" xfId="0" applyFont="1" applyFill="1" applyBorder="1" applyAlignment="1" applyProtection="1">
      <alignment horizontal="center" vertical="center"/>
    </xf>
    <xf numFmtId="0" fontId="53" fillId="11" borderId="6" xfId="0" applyFont="1" applyFill="1" applyBorder="1" applyAlignment="1" applyProtection="1">
      <alignment horizontal="center" vertical="center"/>
    </xf>
    <xf numFmtId="0" fontId="53" fillId="11" borderId="7" xfId="0" applyFont="1" applyFill="1" applyBorder="1" applyAlignment="1" applyProtection="1">
      <alignment horizontal="center" vertical="center"/>
    </xf>
    <xf numFmtId="0" fontId="9" fillId="4" borderId="2" xfId="0" applyFont="1" applyFill="1" applyBorder="1" applyAlignment="1">
      <alignment horizontal="left" vertical="top" wrapText="1"/>
    </xf>
    <xf numFmtId="0" fontId="22" fillId="0" borderId="5"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51" fillId="9" borderId="13" xfId="0" applyFont="1" applyFill="1" applyBorder="1" applyAlignment="1">
      <alignment horizontal="left" vertical="center" wrapText="1"/>
    </xf>
    <xf numFmtId="0" fontId="51" fillId="9" borderId="18" xfId="0" applyFont="1" applyFill="1" applyBorder="1" applyAlignment="1">
      <alignment horizontal="left" vertical="center" wrapText="1"/>
    </xf>
    <xf numFmtId="0" fontId="51" fillId="9" borderId="4" xfId="0" applyFont="1" applyFill="1" applyBorder="1" applyAlignment="1">
      <alignment horizontal="left" vertical="center" wrapText="1"/>
    </xf>
    <xf numFmtId="0" fontId="51" fillId="9" borderId="16" xfId="0" applyFont="1" applyFill="1" applyBorder="1" applyAlignment="1">
      <alignment horizontal="left" vertical="center" wrapText="1"/>
    </xf>
    <xf numFmtId="0" fontId="51" fillId="9" borderId="17" xfId="0" applyFont="1" applyFill="1" applyBorder="1" applyAlignment="1">
      <alignment horizontal="left" vertical="center" wrapText="1"/>
    </xf>
    <xf numFmtId="0" fontId="51" fillId="9" borderId="15" xfId="0" applyFont="1" applyFill="1" applyBorder="1" applyAlignment="1">
      <alignment horizontal="left" vertical="center" wrapText="1"/>
    </xf>
    <xf numFmtId="0" fontId="51" fillId="9" borderId="0" xfId="0" applyFont="1" applyFill="1" applyBorder="1" applyAlignment="1">
      <alignment horizontal="left" vertical="center" wrapText="1"/>
    </xf>
    <xf numFmtId="0" fontId="51" fillId="9" borderId="12" xfId="0" applyFont="1" applyFill="1" applyBorder="1" applyAlignment="1">
      <alignment horizontal="left" vertical="center" wrapText="1"/>
    </xf>
    <xf numFmtId="0" fontId="46" fillId="11" borderId="5" xfId="0" applyFont="1" applyFill="1" applyBorder="1" applyAlignment="1" applyProtection="1">
      <alignment horizontal="center" vertical="center" wrapText="1"/>
    </xf>
    <xf numFmtId="0" fontId="46" fillId="11" borderId="6" xfId="0" applyFont="1" applyFill="1" applyBorder="1" applyAlignment="1" applyProtection="1">
      <alignment horizontal="center" vertical="center" wrapText="1"/>
    </xf>
    <xf numFmtId="0" fontId="52" fillId="11" borderId="5" xfId="0" applyFont="1" applyFill="1" applyBorder="1" applyAlignment="1" applyProtection="1">
      <alignment horizontal="center" vertical="center"/>
    </xf>
    <xf numFmtId="0" fontId="52" fillId="11" borderId="6" xfId="0" applyFont="1" applyFill="1" applyBorder="1" applyAlignment="1" applyProtection="1">
      <alignment horizontal="center" vertical="center"/>
    </xf>
    <xf numFmtId="0" fontId="52" fillId="11" borderId="7" xfId="0" applyFont="1" applyFill="1" applyBorder="1" applyAlignment="1" applyProtection="1">
      <alignment horizontal="center" vertical="center"/>
    </xf>
    <xf numFmtId="0" fontId="27" fillId="3" borderId="0" xfId="0" applyFont="1" applyFill="1" applyAlignment="1" applyProtection="1">
      <alignment horizontal="left" wrapText="1"/>
      <protection locked="0"/>
    </xf>
  </cellXfs>
  <cellStyles count="10">
    <cellStyle name="Style 1" xfId="8"/>
    <cellStyle name="Гиперссылка" xfId="9" builtinId="8"/>
    <cellStyle name="Гиперссылка 2" xfId="6"/>
    <cellStyle name="Гиперссылка 3" xfId="7"/>
    <cellStyle name="Обычный" xfId="0" builtinId="0"/>
    <cellStyle name="Обычный 2" xfId="4"/>
    <cellStyle name="Процентный 2" xfId="5"/>
    <cellStyle name="Стиль 1" xfId="3"/>
    <cellStyle name="УровеньСтрок_1" xfId="1" builtinId="1" iLevel="0"/>
    <cellStyle name="УровеньСтрок_2" xfId="2" builtinId="1" iLevel="1"/>
  </cellStyles>
  <dxfs count="1">
    <dxf>
      <font>
        <b/>
        <i val="0"/>
        <color rgb="FFFF0000"/>
      </font>
    </dxf>
  </dxfs>
  <tableStyles count="1" defaultTableStyle="TableStyleMedium9" defaultPivotStyle="PivotStyleLight16">
    <tableStyle name="Стиль сводной таблицы 1" table="0" count="0"/>
  </tableStyles>
  <colors>
    <mruColors>
      <color rgb="FF23B53E"/>
      <color rgb="FF755F0D"/>
      <color rgb="FF68540C"/>
      <color rgb="FF5A490A"/>
      <color rgb="FF443708"/>
      <color rgb="FF382D06"/>
      <color rgb="FF65520B"/>
      <color rgb="FF6E590C"/>
      <color rgb="FF826F10"/>
      <color rgb="FF136A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437444</xdr:colOff>
      <xdr:row>1</xdr:row>
      <xdr:rowOff>36007</xdr:rowOff>
    </xdr:from>
    <xdr:to>
      <xdr:col>0</xdr:col>
      <xdr:colOff>3248570</xdr:colOff>
      <xdr:row>3</xdr:row>
      <xdr:rowOff>438673</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37444" y="459340"/>
          <a:ext cx="2811126" cy="713111"/>
        </a:xfrm>
        <a:prstGeom prst="rect">
          <a:avLst/>
        </a:prstGeom>
      </xdr:spPr>
    </xdr:pic>
    <xdr:clientData/>
  </xdr:twoCellAnchor>
  <xdr:twoCellAnchor editAs="oneCell">
    <xdr:from>
      <xdr:col>3</xdr:col>
      <xdr:colOff>962129</xdr:colOff>
      <xdr:row>1</xdr:row>
      <xdr:rowOff>28222</xdr:rowOff>
    </xdr:from>
    <xdr:to>
      <xdr:col>5</xdr:col>
      <xdr:colOff>1097339</xdr:colOff>
      <xdr:row>3</xdr:row>
      <xdr:rowOff>430888</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58379" y="451555"/>
          <a:ext cx="4312452" cy="706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333376</xdr:rowOff>
    </xdr:from>
    <xdr:to>
      <xdr:col>1</xdr:col>
      <xdr:colOff>2582267</xdr:colOff>
      <xdr:row>0</xdr:row>
      <xdr:rowOff>1104900</xdr:rowOff>
    </xdr:to>
    <xdr:pic>
      <xdr:nvPicPr>
        <xdr:cNvPr id="2"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38125" y="333376"/>
          <a:ext cx="3029942" cy="771524"/>
        </a:xfrm>
        <a:prstGeom prst="rect">
          <a:avLst/>
        </a:prstGeom>
      </xdr:spPr>
    </xdr:pic>
    <xdr:clientData/>
  </xdr:twoCellAnchor>
  <xdr:twoCellAnchor editAs="oneCell">
    <xdr:from>
      <xdr:col>4</xdr:col>
      <xdr:colOff>1450445</xdr:colOff>
      <xdr:row>0</xdr:row>
      <xdr:rowOff>323850</xdr:rowOff>
    </xdr:from>
    <xdr:to>
      <xdr:col>5</xdr:col>
      <xdr:colOff>3231973</xdr:colOff>
      <xdr:row>0</xdr:row>
      <xdr:rowOff>1066800</xdr:rowOff>
    </xdr:to>
    <xdr:pic>
      <xdr:nvPicPr>
        <xdr:cNvPr id="3" name="Picture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4320" y="323850"/>
          <a:ext cx="4524728"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409222</xdr:colOff>
      <xdr:row>0</xdr:row>
      <xdr:rowOff>374674</xdr:rowOff>
    </xdr:from>
    <xdr:to>
      <xdr:col>1</xdr:col>
      <xdr:colOff>2162015</xdr:colOff>
      <xdr:row>0</xdr:row>
      <xdr:rowOff>1087785</xdr:rowOff>
    </xdr:to>
    <xdr:pic>
      <xdr:nvPicPr>
        <xdr:cNvPr id="2"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09222" y="374674"/>
          <a:ext cx="2800543" cy="713111"/>
        </a:xfrm>
        <a:prstGeom prst="rect">
          <a:avLst/>
        </a:prstGeom>
      </xdr:spPr>
    </xdr:pic>
    <xdr:clientData/>
  </xdr:twoCellAnchor>
  <xdr:twoCellAnchor editAs="oneCell">
    <xdr:from>
      <xdr:col>4</xdr:col>
      <xdr:colOff>50200</xdr:colOff>
      <xdr:row>0</xdr:row>
      <xdr:rowOff>366889</xdr:rowOff>
    </xdr:from>
    <xdr:to>
      <xdr:col>7</xdr:col>
      <xdr:colOff>1118</xdr:colOff>
      <xdr:row>0</xdr:row>
      <xdr:rowOff>1080000</xdr:rowOff>
    </xdr:to>
    <xdr:pic>
      <xdr:nvPicPr>
        <xdr:cNvPr id="3" name="Picture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7025" y="366889"/>
          <a:ext cx="4341943" cy="713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193</xdr:row>
      <xdr:rowOff>50802</xdr:rowOff>
    </xdr:from>
    <xdr:to>
      <xdr:col>3</xdr:col>
      <xdr:colOff>3313420</xdr:colOff>
      <xdr:row>215</xdr:row>
      <xdr:rowOff>115912</xdr:rowOff>
    </xdr:to>
    <xdr:pic>
      <xdr:nvPicPr>
        <xdr:cNvPr id="3" name="Рисунок 2">
          <a:extLst>
            <a:ext uri="{FF2B5EF4-FFF2-40B4-BE49-F238E27FC236}">
              <a16:creationId xmlns="" xmlns:a16="http://schemas.microsoft.com/office/drawing/2014/main" id="{7F0DB26D-083F-4955-B444-273675364F74}"/>
            </a:ext>
          </a:extLst>
        </xdr:cNvPr>
        <xdr:cNvPicPr>
          <a:picLocks noChangeAspect="1"/>
        </xdr:cNvPicPr>
      </xdr:nvPicPr>
      <xdr:blipFill>
        <a:blip xmlns:r="http://schemas.openxmlformats.org/officeDocument/2006/relationships" r:embed="rId1"/>
        <a:stretch>
          <a:fillRect/>
        </a:stretch>
      </xdr:blipFill>
      <xdr:spPr>
        <a:xfrm>
          <a:off x="0" y="44890269"/>
          <a:ext cx="10247619" cy="40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1386417</xdr:colOff>
      <xdr:row>16</xdr:row>
      <xdr:rowOff>2117</xdr:rowOff>
    </xdr:from>
    <xdr:to>
      <xdr:col>4</xdr:col>
      <xdr:colOff>446279</xdr:colOff>
      <xdr:row>16</xdr:row>
      <xdr:rowOff>2117</xdr:rowOff>
    </xdr:to>
    <xdr:grpSp>
      <xdr:nvGrpSpPr>
        <xdr:cNvPr id="15" name="Группа 14">
          <a:extLst>
            <a:ext uri="{FF2B5EF4-FFF2-40B4-BE49-F238E27FC236}">
              <a16:creationId xmlns="" xmlns:a16="http://schemas.microsoft.com/office/drawing/2014/main" id="{00000000-0008-0000-0200-00000F000000}"/>
            </a:ext>
          </a:extLst>
        </xdr:cNvPr>
        <xdr:cNvGrpSpPr/>
      </xdr:nvGrpSpPr>
      <xdr:grpSpPr>
        <a:xfrm>
          <a:off x="3175000" y="5801784"/>
          <a:ext cx="4859529" cy="0"/>
          <a:chOff x="9270124" y="3662033"/>
          <a:chExt cx="5938226" cy="764532"/>
        </a:xfrm>
      </xdr:grpSpPr>
      <xdr:pic>
        <xdr:nvPicPr>
          <xdr:cNvPr id="16" name="Рисунок 15">
            <a:extLst>
              <a:ext uri="{FF2B5EF4-FFF2-40B4-BE49-F238E27FC236}">
                <a16:creationId xmlns="" xmlns:a16="http://schemas.microsoft.com/office/drawing/2014/main" id="{00000000-0008-0000-0200-000010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 xmlns:a16="http://schemas.microsoft.com/office/drawing/2014/main" id="{00000000-0008-0000-0200-000011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 xmlns:a16="http://schemas.microsoft.com/office/drawing/2014/main" id="{00000000-0008-0000-0200-000012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 xmlns:a16="http://schemas.microsoft.com/office/drawing/2014/main" id="{00000000-0008-0000-0200-000014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 xmlns:a16="http://schemas.microsoft.com/office/drawing/2014/main" id="{00000000-0008-0000-0200-000015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 xmlns:a16="http://schemas.microsoft.com/office/drawing/2014/main" id="{00000000-0008-0000-0200-000016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 xmlns:a16="http://schemas.microsoft.com/office/drawing/2014/main" id="{00000000-0008-0000-0200-000017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 xmlns:a16="http://schemas.microsoft.com/office/drawing/2014/main" id="{00000000-0008-0000-0200-000018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 xmlns:a16="http://schemas.microsoft.com/office/drawing/2014/main" id="{00000000-0008-0000-0200-000019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 xmlns:a16="http://schemas.microsoft.com/office/drawing/2014/main" id="{00000000-0008-0000-0200-00001A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 xmlns:a16="http://schemas.microsoft.com/office/drawing/2014/main" id="{00000000-0008-0000-0200-00001B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41" name="Группа 40">
          <a:extLst>
            <a:ext uri="{FF2B5EF4-FFF2-40B4-BE49-F238E27FC236}">
              <a16:creationId xmlns="" xmlns:a16="http://schemas.microsoft.com/office/drawing/2014/main" id="{00000000-0008-0000-0200-000029000000}"/>
            </a:ext>
          </a:extLst>
        </xdr:cNvPr>
        <xdr:cNvGrpSpPr/>
      </xdr:nvGrpSpPr>
      <xdr:grpSpPr>
        <a:xfrm>
          <a:off x="3175000" y="8437034"/>
          <a:ext cx="4859529" cy="0"/>
          <a:chOff x="9270124" y="3662033"/>
          <a:chExt cx="5938226" cy="764532"/>
        </a:xfrm>
      </xdr:grpSpPr>
      <xdr:pic>
        <xdr:nvPicPr>
          <xdr:cNvPr id="42" name="Рисунок 41">
            <a:extLst>
              <a:ext uri="{FF2B5EF4-FFF2-40B4-BE49-F238E27FC236}">
                <a16:creationId xmlns="" xmlns:a16="http://schemas.microsoft.com/office/drawing/2014/main" id="{00000000-0008-0000-0200-00002A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3" name="Рисунок 42">
            <a:extLst>
              <a:ext uri="{FF2B5EF4-FFF2-40B4-BE49-F238E27FC236}">
                <a16:creationId xmlns="" xmlns:a16="http://schemas.microsoft.com/office/drawing/2014/main" id="{00000000-0008-0000-0200-00002B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4" name="Рисунок 43">
            <a:extLst>
              <a:ext uri="{FF2B5EF4-FFF2-40B4-BE49-F238E27FC236}">
                <a16:creationId xmlns="" xmlns:a16="http://schemas.microsoft.com/office/drawing/2014/main" id="{00000000-0008-0000-0200-00002C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5" name="Рисунок 44">
            <a:extLst>
              <a:ext uri="{FF2B5EF4-FFF2-40B4-BE49-F238E27FC236}">
                <a16:creationId xmlns="" xmlns:a16="http://schemas.microsoft.com/office/drawing/2014/main" id="{00000000-0008-0000-0200-00002D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6" name="Рисунок 45">
            <a:extLst>
              <a:ext uri="{FF2B5EF4-FFF2-40B4-BE49-F238E27FC236}">
                <a16:creationId xmlns="" xmlns:a16="http://schemas.microsoft.com/office/drawing/2014/main" id="{00000000-0008-0000-0200-00002E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 name="Рисунок 46">
            <a:extLst>
              <a:ext uri="{FF2B5EF4-FFF2-40B4-BE49-F238E27FC236}">
                <a16:creationId xmlns="" xmlns:a16="http://schemas.microsoft.com/office/drawing/2014/main" id="{00000000-0008-0000-0200-00002F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8" name="Рисунок 47">
            <a:extLst>
              <a:ext uri="{FF2B5EF4-FFF2-40B4-BE49-F238E27FC236}">
                <a16:creationId xmlns="" xmlns:a16="http://schemas.microsoft.com/office/drawing/2014/main" id="{00000000-0008-0000-0200-000030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 name="Рисунок 48">
            <a:extLst>
              <a:ext uri="{FF2B5EF4-FFF2-40B4-BE49-F238E27FC236}">
                <a16:creationId xmlns="" xmlns:a16="http://schemas.microsoft.com/office/drawing/2014/main" id="{00000000-0008-0000-0200-000031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50" name="Рисунок 49">
            <a:extLst>
              <a:ext uri="{FF2B5EF4-FFF2-40B4-BE49-F238E27FC236}">
                <a16:creationId xmlns="" xmlns:a16="http://schemas.microsoft.com/office/drawing/2014/main" id="{00000000-0008-0000-0200-000032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51" name="Рисунок 50">
            <a:extLst>
              <a:ext uri="{FF2B5EF4-FFF2-40B4-BE49-F238E27FC236}">
                <a16:creationId xmlns="" xmlns:a16="http://schemas.microsoft.com/office/drawing/2014/main" id="{00000000-0008-0000-0200-000033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52" name="Рисунок 51">
            <a:extLst>
              <a:ext uri="{FF2B5EF4-FFF2-40B4-BE49-F238E27FC236}">
                <a16:creationId xmlns="" xmlns:a16="http://schemas.microsoft.com/office/drawing/2014/main" id="{00000000-0008-0000-0200-000034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53" name="Рисунок 52">
            <a:extLst>
              <a:ext uri="{FF2B5EF4-FFF2-40B4-BE49-F238E27FC236}">
                <a16:creationId xmlns="" xmlns:a16="http://schemas.microsoft.com/office/drawing/2014/main" id="{00000000-0008-0000-0200-000035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471" name="Группа 470">
          <a:extLst>
            <a:ext uri="{FF2B5EF4-FFF2-40B4-BE49-F238E27FC236}">
              <a16:creationId xmlns="" xmlns:a16="http://schemas.microsoft.com/office/drawing/2014/main" id="{00000000-0008-0000-0200-0000D7010000}"/>
            </a:ext>
          </a:extLst>
        </xdr:cNvPr>
        <xdr:cNvGrpSpPr/>
      </xdr:nvGrpSpPr>
      <xdr:grpSpPr>
        <a:xfrm>
          <a:off x="3175000" y="5801784"/>
          <a:ext cx="4859529" cy="0"/>
          <a:chOff x="9270124" y="3662033"/>
          <a:chExt cx="5938226" cy="764532"/>
        </a:xfrm>
      </xdr:grpSpPr>
      <xdr:pic>
        <xdr:nvPicPr>
          <xdr:cNvPr id="472" name="Рисунок 471">
            <a:extLst>
              <a:ext uri="{FF2B5EF4-FFF2-40B4-BE49-F238E27FC236}">
                <a16:creationId xmlns="" xmlns:a16="http://schemas.microsoft.com/office/drawing/2014/main" id="{00000000-0008-0000-0200-0000D801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73" name="Рисунок 472">
            <a:extLst>
              <a:ext uri="{FF2B5EF4-FFF2-40B4-BE49-F238E27FC236}">
                <a16:creationId xmlns="" xmlns:a16="http://schemas.microsoft.com/office/drawing/2014/main" id="{00000000-0008-0000-0200-0000D901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74" name="Рисунок 473">
            <a:extLst>
              <a:ext uri="{FF2B5EF4-FFF2-40B4-BE49-F238E27FC236}">
                <a16:creationId xmlns="" xmlns:a16="http://schemas.microsoft.com/office/drawing/2014/main" id="{00000000-0008-0000-0200-0000DA01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75" name="Рисунок 474">
            <a:extLst>
              <a:ext uri="{FF2B5EF4-FFF2-40B4-BE49-F238E27FC236}">
                <a16:creationId xmlns="" xmlns:a16="http://schemas.microsoft.com/office/drawing/2014/main" id="{00000000-0008-0000-0200-0000DB01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76" name="Рисунок 475">
            <a:extLst>
              <a:ext uri="{FF2B5EF4-FFF2-40B4-BE49-F238E27FC236}">
                <a16:creationId xmlns="" xmlns:a16="http://schemas.microsoft.com/office/drawing/2014/main" id="{00000000-0008-0000-0200-0000DC01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7" name="Рисунок 476">
            <a:extLst>
              <a:ext uri="{FF2B5EF4-FFF2-40B4-BE49-F238E27FC236}">
                <a16:creationId xmlns="" xmlns:a16="http://schemas.microsoft.com/office/drawing/2014/main" id="{00000000-0008-0000-0200-0000DD01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78" name="Рисунок 477">
            <a:extLst>
              <a:ext uri="{FF2B5EF4-FFF2-40B4-BE49-F238E27FC236}">
                <a16:creationId xmlns="" xmlns:a16="http://schemas.microsoft.com/office/drawing/2014/main" id="{00000000-0008-0000-0200-0000DE01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79" name="Рисунок 478">
            <a:extLst>
              <a:ext uri="{FF2B5EF4-FFF2-40B4-BE49-F238E27FC236}">
                <a16:creationId xmlns="" xmlns:a16="http://schemas.microsoft.com/office/drawing/2014/main" id="{00000000-0008-0000-0200-0000DF01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480" name="Рисунок 479">
            <a:extLst>
              <a:ext uri="{FF2B5EF4-FFF2-40B4-BE49-F238E27FC236}">
                <a16:creationId xmlns="" xmlns:a16="http://schemas.microsoft.com/office/drawing/2014/main" id="{00000000-0008-0000-0200-0000E001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481" name="Рисунок 480">
            <a:extLst>
              <a:ext uri="{FF2B5EF4-FFF2-40B4-BE49-F238E27FC236}">
                <a16:creationId xmlns="" xmlns:a16="http://schemas.microsoft.com/office/drawing/2014/main" id="{00000000-0008-0000-0200-0000E101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482" name="Рисунок 481">
            <a:extLst>
              <a:ext uri="{FF2B5EF4-FFF2-40B4-BE49-F238E27FC236}">
                <a16:creationId xmlns="" xmlns:a16="http://schemas.microsoft.com/office/drawing/2014/main" id="{00000000-0008-0000-0200-0000E201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483" name="Рисунок 482">
            <a:extLst>
              <a:ext uri="{FF2B5EF4-FFF2-40B4-BE49-F238E27FC236}">
                <a16:creationId xmlns="" xmlns:a16="http://schemas.microsoft.com/office/drawing/2014/main" id="{00000000-0008-0000-0200-0000E301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484" name="Группа 483">
          <a:extLst>
            <a:ext uri="{FF2B5EF4-FFF2-40B4-BE49-F238E27FC236}">
              <a16:creationId xmlns="" xmlns:a16="http://schemas.microsoft.com/office/drawing/2014/main" id="{00000000-0008-0000-0200-0000E4010000}"/>
            </a:ext>
          </a:extLst>
        </xdr:cNvPr>
        <xdr:cNvGrpSpPr/>
      </xdr:nvGrpSpPr>
      <xdr:grpSpPr>
        <a:xfrm>
          <a:off x="3175000" y="8437034"/>
          <a:ext cx="4859529" cy="0"/>
          <a:chOff x="9270124" y="3662033"/>
          <a:chExt cx="5938226" cy="764532"/>
        </a:xfrm>
      </xdr:grpSpPr>
      <xdr:pic>
        <xdr:nvPicPr>
          <xdr:cNvPr id="485" name="Рисунок 484">
            <a:extLst>
              <a:ext uri="{FF2B5EF4-FFF2-40B4-BE49-F238E27FC236}">
                <a16:creationId xmlns="" xmlns:a16="http://schemas.microsoft.com/office/drawing/2014/main" id="{00000000-0008-0000-0200-0000E501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86" name="Рисунок 485">
            <a:extLst>
              <a:ext uri="{FF2B5EF4-FFF2-40B4-BE49-F238E27FC236}">
                <a16:creationId xmlns="" xmlns:a16="http://schemas.microsoft.com/office/drawing/2014/main" id="{00000000-0008-0000-0200-0000E601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87" name="Рисунок 486">
            <a:extLst>
              <a:ext uri="{FF2B5EF4-FFF2-40B4-BE49-F238E27FC236}">
                <a16:creationId xmlns="" xmlns:a16="http://schemas.microsoft.com/office/drawing/2014/main" id="{00000000-0008-0000-0200-0000E701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88" name="Рисунок 487">
            <a:extLst>
              <a:ext uri="{FF2B5EF4-FFF2-40B4-BE49-F238E27FC236}">
                <a16:creationId xmlns="" xmlns:a16="http://schemas.microsoft.com/office/drawing/2014/main" id="{00000000-0008-0000-0200-0000E801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89" name="Рисунок 488">
            <a:extLst>
              <a:ext uri="{FF2B5EF4-FFF2-40B4-BE49-F238E27FC236}">
                <a16:creationId xmlns="" xmlns:a16="http://schemas.microsoft.com/office/drawing/2014/main" id="{00000000-0008-0000-0200-0000E901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90" name="Рисунок 489">
            <a:extLst>
              <a:ext uri="{FF2B5EF4-FFF2-40B4-BE49-F238E27FC236}">
                <a16:creationId xmlns="" xmlns:a16="http://schemas.microsoft.com/office/drawing/2014/main" id="{00000000-0008-0000-0200-0000EA01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91" name="Рисунок 490">
            <a:extLst>
              <a:ext uri="{FF2B5EF4-FFF2-40B4-BE49-F238E27FC236}">
                <a16:creationId xmlns="" xmlns:a16="http://schemas.microsoft.com/office/drawing/2014/main" id="{00000000-0008-0000-0200-0000EB01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2" name="Рисунок 491">
            <a:extLst>
              <a:ext uri="{FF2B5EF4-FFF2-40B4-BE49-F238E27FC236}">
                <a16:creationId xmlns="" xmlns:a16="http://schemas.microsoft.com/office/drawing/2014/main" id="{00000000-0008-0000-0200-0000EC01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493" name="Рисунок 492">
            <a:extLst>
              <a:ext uri="{FF2B5EF4-FFF2-40B4-BE49-F238E27FC236}">
                <a16:creationId xmlns="" xmlns:a16="http://schemas.microsoft.com/office/drawing/2014/main" id="{00000000-0008-0000-0200-0000ED01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494" name="Рисунок 493">
            <a:extLst>
              <a:ext uri="{FF2B5EF4-FFF2-40B4-BE49-F238E27FC236}">
                <a16:creationId xmlns="" xmlns:a16="http://schemas.microsoft.com/office/drawing/2014/main" id="{00000000-0008-0000-0200-0000EE01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495" name="Рисунок 494">
            <a:extLst>
              <a:ext uri="{FF2B5EF4-FFF2-40B4-BE49-F238E27FC236}">
                <a16:creationId xmlns="" xmlns:a16="http://schemas.microsoft.com/office/drawing/2014/main" id="{00000000-0008-0000-0200-0000EF01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496" name="Рисунок 495">
            <a:extLst>
              <a:ext uri="{FF2B5EF4-FFF2-40B4-BE49-F238E27FC236}">
                <a16:creationId xmlns="" xmlns:a16="http://schemas.microsoft.com/office/drawing/2014/main" id="{00000000-0008-0000-0200-0000F001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58" name="Группа 57">
          <a:extLst>
            <a:ext uri="{FF2B5EF4-FFF2-40B4-BE49-F238E27FC236}">
              <a16:creationId xmlns="" xmlns:a16="http://schemas.microsoft.com/office/drawing/2014/main" id="{00000000-0008-0000-0200-00003A000000}"/>
            </a:ext>
          </a:extLst>
        </xdr:cNvPr>
        <xdr:cNvGrpSpPr/>
      </xdr:nvGrpSpPr>
      <xdr:grpSpPr>
        <a:xfrm>
          <a:off x="3175000" y="5801784"/>
          <a:ext cx="4859529" cy="0"/>
          <a:chOff x="9270124" y="3662033"/>
          <a:chExt cx="5938226" cy="764532"/>
        </a:xfrm>
      </xdr:grpSpPr>
      <xdr:pic>
        <xdr:nvPicPr>
          <xdr:cNvPr id="59" name="Рисунок 58">
            <a:extLst>
              <a:ext uri="{FF2B5EF4-FFF2-40B4-BE49-F238E27FC236}">
                <a16:creationId xmlns="" xmlns:a16="http://schemas.microsoft.com/office/drawing/2014/main" id="{00000000-0008-0000-0200-00003B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60" name="Рисунок 59">
            <a:extLst>
              <a:ext uri="{FF2B5EF4-FFF2-40B4-BE49-F238E27FC236}">
                <a16:creationId xmlns="" xmlns:a16="http://schemas.microsoft.com/office/drawing/2014/main" id="{00000000-0008-0000-0200-00003C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61" name="Рисунок 60">
            <a:extLst>
              <a:ext uri="{FF2B5EF4-FFF2-40B4-BE49-F238E27FC236}">
                <a16:creationId xmlns="" xmlns:a16="http://schemas.microsoft.com/office/drawing/2014/main" id="{00000000-0008-0000-0200-00003D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62" name="Рисунок 61">
            <a:extLst>
              <a:ext uri="{FF2B5EF4-FFF2-40B4-BE49-F238E27FC236}">
                <a16:creationId xmlns="" xmlns:a16="http://schemas.microsoft.com/office/drawing/2014/main" id="{00000000-0008-0000-0200-00003E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63" name="Рисунок 62">
            <a:extLst>
              <a:ext uri="{FF2B5EF4-FFF2-40B4-BE49-F238E27FC236}">
                <a16:creationId xmlns="" xmlns:a16="http://schemas.microsoft.com/office/drawing/2014/main" id="{00000000-0008-0000-0200-00003F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64" name="Рисунок 63">
            <a:extLst>
              <a:ext uri="{FF2B5EF4-FFF2-40B4-BE49-F238E27FC236}">
                <a16:creationId xmlns="" xmlns:a16="http://schemas.microsoft.com/office/drawing/2014/main" id="{00000000-0008-0000-0200-000040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65" name="Рисунок 64">
            <a:extLst>
              <a:ext uri="{FF2B5EF4-FFF2-40B4-BE49-F238E27FC236}">
                <a16:creationId xmlns="" xmlns:a16="http://schemas.microsoft.com/office/drawing/2014/main" id="{00000000-0008-0000-0200-000041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66" name="Рисунок 65">
            <a:extLst>
              <a:ext uri="{FF2B5EF4-FFF2-40B4-BE49-F238E27FC236}">
                <a16:creationId xmlns="" xmlns:a16="http://schemas.microsoft.com/office/drawing/2014/main" id="{00000000-0008-0000-0200-000042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67" name="Рисунок 66">
            <a:extLst>
              <a:ext uri="{FF2B5EF4-FFF2-40B4-BE49-F238E27FC236}">
                <a16:creationId xmlns="" xmlns:a16="http://schemas.microsoft.com/office/drawing/2014/main" id="{00000000-0008-0000-0200-000043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68" name="Рисунок 67">
            <a:extLst>
              <a:ext uri="{FF2B5EF4-FFF2-40B4-BE49-F238E27FC236}">
                <a16:creationId xmlns="" xmlns:a16="http://schemas.microsoft.com/office/drawing/2014/main" id="{00000000-0008-0000-0200-000044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69" name="Рисунок 68">
            <a:extLst>
              <a:ext uri="{FF2B5EF4-FFF2-40B4-BE49-F238E27FC236}">
                <a16:creationId xmlns="" xmlns:a16="http://schemas.microsoft.com/office/drawing/2014/main" id="{00000000-0008-0000-0200-000045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70" name="Рисунок 69">
            <a:extLst>
              <a:ext uri="{FF2B5EF4-FFF2-40B4-BE49-F238E27FC236}">
                <a16:creationId xmlns="" xmlns:a16="http://schemas.microsoft.com/office/drawing/2014/main" id="{00000000-0008-0000-0200-000046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71" name="Группа 70">
          <a:extLst>
            <a:ext uri="{FF2B5EF4-FFF2-40B4-BE49-F238E27FC236}">
              <a16:creationId xmlns="" xmlns:a16="http://schemas.microsoft.com/office/drawing/2014/main" id="{00000000-0008-0000-0200-000047000000}"/>
            </a:ext>
          </a:extLst>
        </xdr:cNvPr>
        <xdr:cNvGrpSpPr/>
      </xdr:nvGrpSpPr>
      <xdr:grpSpPr>
        <a:xfrm>
          <a:off x="3175000" y="5801784"/>
          <a:ext cx="4859529" cy="0"/>
          <a:chOff x="9270124" y="3662033"/>
          <a:chExt cx="5938226" cy="764532"/>
        </a:xfrm>
      </xdr:grpSpPr>
      <xdr:pic>
        <xdr:nvPicPr>
          <xdr:cNvPr id="72" name="Рисунок 71">
            <a:extLst>
              <a:ext uri="{FF2B5EF4-FFF2-40B4-BE49-F238E27FC236}">
                <a16:creationId xmlns="" xmlns:a16="http://schemas.microsoft.com/office/drawing/2014/main" id="{00000000-0008-0000-0200-000048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73" name="Рисунок 72">
            <a:extLst>
              <a:ext uri="{FF2B5EF4-FFF2-40B4-BE49-F238E27FC236}">
                <a16:creationId xmlns="" xmlns:a16="http://schemas.microsoft.com/office/drawing/2014/main" id="{00000000-0008-0000-0200-000049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74" name="Рисунок 73">
            <a:extLst>
              <a:ext uri="{FF2B5EF4-FFF2-40B4-BE49-F238E27FC236}">
                <a16:creationId xmlns="" xmlns:a16="http://schemas.microsoft.com/office/drawing/2014/main" id="{00000000-0008-0000-0200-00004A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75" name="Рисунок 74">
            <a:extLst>
              <a:ext uri="{FF2B5EF4-FFF2-40B4-BE49-F238E27FC236}">
                <a16:creationId xmlns="" xmlns:a16="http://schemas.microsoft.com/office/drawing/2014/main" id="{00000000-0008-0000-0200-00004B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6" name="Рисунок 75">
            <a:extLst>
              <a:ext uri="{FF2B5EF4-FFF2-40B4-BE49-F238E27FC236}">
                <a16:creationId xmlns="" xmlns:a16="http://schemas.microsoft.com/office/drawing/2014/main" id="{00000000-0008-0000-0200-00004C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77" name="Рисунок 76">
            <a:extLst>
              <a:ext uri="{FF2B5EF4-FFF2-40B4-BE49-F238E27FC236}">
                <a16:creationId xmlns="" xmlns:a16="http://schemas.microsoft.com/office/drawing/2014/main" id="{00000000-0008-0000-0200-00004D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78" name="Рисунок 77">
            <a:extLst>
              <a:ext uri="{FF2B5EF4-FFF2-40B4-BE49-F238E27FC236}">
                <a16:creationId xmlns="" xmlns:a16="http://schemas.microsoft.com/office/drawing/2014/main" id="{00000000-0008-0000-0200-00004E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79" name="Рисунок 78">
            <a:extLst>
              <a:ext uri="{FF2B5EF4-FFF2-40B4-BE49-F238E27FC236}">
                <a16:creationId xmlns="" xmlns:a16="http://schemas.microsoft.com/office/drawing/2014/main" id="{00000000-0008-0000-0200-00004F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80" name="Рисунок 79">
            <a:extLst>
              <a:ext uri="{FF2B5EF4-FFF2-40B4-BE49-F238E27FC236}">
                <a16:creationId xmlns="" xmlns:a16="http://schemas.microsoft.com/office/drawing/2014/main" id="{00000000-0008-0000-0200-000050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81" name="Рисунок 80">
            <a:extLst>
              <a:ext uri="{FF2B5EF4-FFF2-40B4-BE49-F238E27FC236}">
                <a16:creationId xmlns="" xmlns:a16="http://schemas.microsoft.com/office/drawing/2014/main" id="{00000000-0008-0000-0200-000051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82" name="Рисунок 81">
            <a:extLst>
              <a:ext uri="{FF2B5EF4-FFF2-40B4-BE49-F238E27FC236}">
                <a16:creationId xmlns="" xmlns:a16="http://schemas.microsoft.com/office/drawing/2014/main" id="{00000000-0008-0000-0200-000052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83" name="Рисунок 82">
            <a:extLst>
              <a:ext uri="{FF2B5EF4-FFF2-40B4-BE49-F238E27FC236}">
                <a16:creationId xmlns="" xmlns:a16="http://schemas.microsoft.com/office/drawing/2014/main" id="{00000000-0008-0000-0200-000053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84" name="Группа 83">
          <a:extLst>
            <a:ext uri="{FF2B5EF4-FFF2-40B4-BE49-F238E27FC236}">
              <a16:creationId xmlns="" xmlns:a16="http://schemas.microsoft.com/office/drawing/2014/main" id="{00000000-0008-0000-0200-000054000000}"/>
            </a:ext>
          </a:extLst>
        </xdr:cNvPr>
        <xdr:cNvGrpSpPr/>
      </xdr:nvGrpSpPr>
      <xdr:grpSpPr>
        <a:xfrm>
          <a:off x="3175000" y="6976534"/>
          <a:ext cx="4859529" cy="0"/>
          <a:chOff x="9270124" y="3662033"/>
          <a:chExt cx="5938226" cy="764532"/>
        </a:xfrm>
      </xdr:grpSpPr>
      <xdr:pic>
        <xdr:nvPicPr>
          <xdr:cNvPr id="85" name="Рисунок 84">
            <a:extLst>
              <a:ext uri="{FF2B5EF4-FFF2-40B4-BE49-F238E27FC236}">
                <a16:creationId xmlns="" xmlns:a16="http://schemas.microsoft.com/office/drawing/2014/main" id="{00000000-0008-0000-0200-000055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86" name="Рисунок 85">
            <a:extLst>
              <a:ext uri="{FF2B5EF4-FFF2-40B4-BE49-F238E27FC236}">
                <a16:creationId xmlns="" xmlns:a16="http://schemas.microsoft.com/office/drawing/2014/main" id="{00000000-0008-0000-0200-000056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87" name="Рисунок 86">
            <a:extLst>
              <a:ext uri="{FF2B5EF4-FFF2-40B4-BE49-F238E27FC236}">
                <a16:creationId xmlns="" xmlns:a16="http://schemas.microsoft.com/office/drawing/2014/main" id="{00000000-0008-0000-0200-000057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88" name="Рисунок 87">
            <a:extLst>
              <a:ext uri="{FF2B5EF4-FFF2-40B4-BE49-F238E27FC236}">
                <a16:creationId xmlns="" xmlns:a16="http://schemas.microsoft.com/office/drawing/2014/main" id="{00000000-0008-0000-0200-000058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89" name="Рисунок 88">
            <a:extLst>
              <a:ext uri="{FF2B5EF4-FFF2-40B4-BE49-F238E27FC236}">
                <a16:creationId xmlns="" xmlns:a16="http://schemas.microsoft.com/office/drawing/2014/main" id="{00000000-0008-0000-0200-000059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90" name="Рисунок 89">
            <a:extLst>
              <a:ext uri="{FF2B5EF4-FFF2-40B4-BE49-F238E27FC236}">
                <a16:creationId xmlns="" xmlns:a16="http://schemas.microsoft.com/office/drawing/2014/main" id="{00000000-0008-0000-0200-00005A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91" name="Рисунок 90">
            <a:extLst>
              <a:ext uri="{FF2B5EF4-FFF2-40B4-BE49-F238E27FC236}">
                <a16:creationId xmlns="" xmlns:a16="http://schemas.microsoft.com/office/drawing/2014/main" id="{00000000-0008-0000-0200-00005B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92" name="Рисунок 91">
            <a:extLst>
              <a:ext uri="{FF2B5EF4-FFF2-40B4-BE49-F238E27FC236}">
                <a16:creationId xmlns="" xmlns:a16="http://schemas.microsoft.com/office/drawing/2014/main" id="{00000000-0008-0000-0200-00005C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93" name="Рисунок 92">
            <a:extLst>
              <a:ext uri="{FF2B5EF4-FFF2-40B4-BE49-F238E27FC236}">
                <a16:creationId xmlns="" xmlns:a16="http://schemas.microsoft.com/office/drawing/2014/main" id="{00000000-0008-0000-0200-00005D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94" name="Рисунок 93">
            <a:extLst>
              <a:ext uri="{FF2B5EF4-FFF2-40B4-BE49-F238E27FC236}">
                <a16:creationId xmlns="" xmlns:a16="http://schemas.microsoft.com/office/drawing/2014/main" id="{00000000-0008-0000-0200-00005E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95" name="Рисунок 94">
            <a:extLst>
              <a:ext uri="{FF2B5EF4-FFF2-40B4-BE49-F238E27FC236}">
                <a16:creationId xmlns="" xmlns:a16="http://schemas.microsoft.com/office/drawing/2014/main" id="{00000000-0008-0000-0200-00005F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96" name="Рисунок 95">
            <a:extLst>
              <a:ext uri="{FF2B5EF4-FFF2-40B4-BE49-F238E27FC236}">
                <a16:creationId xmlns="" xmlns:a16="http://schemas.microsoft.com/office/drawing/2014/main" id="{00000000-0008-0000-0200-000060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97" name="Группа 96">
          <a:extLst>
            <a:ext uri="{FF2B5EF4-FFF2-40B4-BE49-F238E27FC236}">
              <a16:creationId xmlns="" xmlns:a16="http://schemas.microsoft.com/office/drawing/2014/main" id="{00000000-0008-0000-0200-000061000000}"/>
            </a:ext>
          </a:extLst>
        </xdr:cNvPr>
        <xdr:cNvGrpSpPr/>
      </xdr:nvGrpSpPr>
      <xdr:grpSpPr>
        <a:xfrm>
          <a:off x="3175000" y="6976534"/>
          <a:ext cx="4859529" cy="0"/>
          <a:chOff x="9270124" y="3662033"/>
          <a:chExt cx="5938226" cy="764532"/>
        </a:xfrm>
      </xdr:grpSpPr>
      <xdr:pic>
        <xdr:nvPicPr>
          <xdr:cNvPr id="98" name="Рисунок 97">
            <a:extLst>
              <a:ext uri="{FF2B5EF4-FFF2-40B4-BE49-F238E27FC236}">
                <a16:creationId xmlns="" xmlns:a16="http://schemas.microsoft.com/office/drawing/2014/main" id="{00000000-0008-0000-0200-000062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99" name="Рисунок 98">
            <a:extLst>
              <a:ext uri="{FF2B5EF4-FFF2-40B4-BE49-F238E27FC236}">
                <a16:creationId xmlns="" xmlns:a16="http://schemas.microsoft.com/office/drawing/2014/main" id="{00000000-0008-0000-0200-000063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00" name="Рисунок 99">
            <a:extLst>
              <a:ext uri="{FF2B5EF4-FFF2-40B4-BE49-F238E27FC236}">
                <a16:creationId xmlns="" xmlns:a16="http://schemas.microsoft.com/office/drawing/2014/main" id="{00000000-0008-0000-0200-000064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01" name="Рисунок 100">
            <a:extLst>
              <a:ext uri="{FF2B5EF4-FFF2-40B4-BE49-F238E27FC236}">
                <a16:creationId xmlns="" xmlns:a16="http://schemas.microsoft.com/office/drawing/2014/main" id="{00000000-0008-0000-0200-000065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02" name="Рисунок 101">
            <a:extLst>
              <a:ext uri="{FF2B5EF4-FFF2-40B4-BE49-F238E27FC236}">
                <a16:creationId xmlns="" xmlns:a16="http://schemas.microsoft.com/office/drawing/2014/main" id="{00000000-0008-0000-0200-000066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03" name="Рисунок 102">
            <a:extLst>
              <a:ext uri="{FF2B5EF4-FFF2-40B4-BE49-F238E27FC236}">
                <a16:creationId xmlns="" xmlns:a16="http://schemas.microsoft.com/office/drawing/2014/main" id="{00000000-0008-0000-0200-000067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04" name="Рисунок 103">
            <a:extLst>
              <a:ext uri="{FF2B5EF4-FFF2-40B4-BE49-F238E27FC236}">
                <a16:creationId xmlns="" xmlns:a16="http://schemas.microsoft.com/office/drawing/2014/main" id="{00000000-0008-0000-0200-000068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5" name="Рисунок 104">
            <a:extLst>
              <a:ext uri="{FF2B5EF4-FFF2-40B4-BE49-F238E27FC236}">
                <a16:creationId xmlns="" xmlns:a16="http://schemas.microsoft.com/office/drawing/2014/main" id="{00000000-0008-0000-0200-000069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06" name="Рисунок 105">
            <a:extLst>
              <a:ext uri="{FF2B5EF4-FFF2-40B4-BE49-F238E27FC236}">
                <a16:creationId xmlns="" xmlns:a16="http://schemas.microsoft.com/office/drawing/2014/main" id="{00000000-0008-0000-0200-00006A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07" name="Рисунок 106">
            <a:extLst>
              <a:ext uri="{FF2B5EF4-FFF2-40B4-BE49-F238E27FC236}">
                <a16:creationId xmlns="" xmlns:a16="http://schemas.microsoft.com/office/drawing/2014/main" id="{00000000-0008-0000-0200-00006B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08" name="Рисунок 107">
            <a:extLst>
              <a:ext uri="{FF2B5EF4-FFF2-40B4-BE49-F238E27FC236}">
                <a16:creationId xmlns="" xmlns:a16="http://schemas.microsoft.com/office/drawing/2014/main" id="{00000000-0008-0000-0200-00006C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09" name="Рисунок 108">
            <a:extLst>
              <a:ext uri="{FF2B5EF4-FFF2-40B4-BE49-F238E27FC236}">
                <a16:creationId xmlns="" xmlns:a16="http://schemas.microsoft.com/office/drawing/2014/main" id="{00000000-0008-0000-0200-00006D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110" name="Группа 109">
          <a:extLst>
            <a:ext uri="{FF2B5EF4-FFF2-40B4-BE49-F238E27FC236}">
              <a16:creationId xmlns="" xmlns:a16="http://schemas.microsoft.com/office/drawing/2014/main" id="{3FC42451-570C-40BA-9DB7-B2275B84FD38}"/>
            </a:ext>
          </a:extLst>
        </xdr:cNvPr>
        <xdr:cNvGrpSpPr/>
      </xdr:nvGrpSpPr>
      <xdr:grpSpPr>
        <a:xfrm>
          <a:off x="3175000" y="8437034"/>
          <a:ext cx="4859529" cy="0"/>
          <a:chOff x="9270124" y="3662033"/>
          <a:chExt cx="5938226" cy="764532"/>
        </a:xfrm>
      </xdr:grpSpPr>
      <xdr:pic>
        <xdr:nvPicPr>
          <xdr:cNvPr id="111" name="Рисунок 110">
            <a:extLst>
              <a:ext uri="{FF2B5EF4-FFF2-40B4-BE49-F238E27FC236}">
                <a16:creationId xmlns="" xmlns:a16="http://schemas.microsoft.com/office/drawing/2014/main" id="{89455CC7-7391-4B5D-9A6E-0CB307974F3A}"/>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12" name="Рисунок 111">
            <a:extLst>
              <a:ext uri="{FF2B5EF4-FFF2-40B4-BE49-F238E27FC236}">
                <a16:creationId xmlns="" xmlns:a16="http://schemas.microsoft.com/office/drawing/2014/main" id="{0C47298E-9B16-412C-9F26-FB8FD90473D7}"/>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13" name="Рисунок 112">
            <a:extLst>
              <a:ext uri="{FF2B5EF4-FFF2-40B4-BE49-F238E27FC236}">
                <a16:creationId xmlns="" xmlns:a16="http://schemas.microsoft.com/office/drawing/2014/main" id="{45F40D11-1399-4EE9-AFC1-8DF990E63169}"/>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14" name="Рисунок 113">
            <a:extLst>
              <a:ext uri="{FF2B5EF4-FFF2-40B4-BE49-F238E27FC236}">
                <a16:creationId xmlns="" xmlns:a16="http://schemas.microsoft.com/office/drawing/2014/main" id="{314F9FF7-1BD1-4C3C-ABC4-92E275E51B4C}"/>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15" name="Рисунок 114">
            <a:extLst>
              <a:ext uri="{FF2B5EF4-FFF2-40B4-BE49-F238E27FC236}">
                <a16:creationId xmlns="" xmlns:a16="http://schemas.microsoft.com/office/drawing/2014/main" id="{48789666-E39C-4665-BDAA-2DC5EEFE4B67}"/>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16" name="Рисунок 115">
            <a:extLst>
              <a:ext uri="{FF2B5EF4-FFF2-40B4-BE49-F238E27FC236}">
                <a16:creationId xmlns="" xmlns:a16="http://schemas.microsoft.com/office/drawing/2014/main" id="{9FF653F0-2FE7-48D3-B7BA-6CFB661E99A8}"/>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17" name="Рисунок 116">
            <a:extLst>
              <a:ext uri="{FF2B5EF4-FFF2-40B4-BE49-F238E27FC236}">
                <a16:creationId xmlns="" xmlns:a16="http://schemas.microsoft.com/office/drawing/2014/main" id="{3C8C376C-D201-4E4C-8366-8E26374B2D85}"/>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18" name="Рисунок 117">
            <a:extLst>
              <a:ext uri="{FF2B5EF4-FFF2-40B4-BE49-F238E27FC236}">
                <a16:creationId xmlns="" xmlns:a16="http://schemas.microsoft.com/office/drawing/2014/main" id="{25015EE7-9958-4657-B7A2-CAAE7B0F022E}"/>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19" name="Рисунок 118">
            <a:extLst>
              <a:ext uri="{FF2B5EF4-FFF2-40B4-BE49-F238E27FC236}">
                <a16:creationId xmlns="" xmlns:a16="http://schemas.microsoft.com/office/drawing/2014/main" id="{BD40D696-A9EA-4027-83AB-EB21FDB098A4}"/>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20" name="Рисунок 119">
            <a:extLst>
              <a:ext uri="{FF2B5EF4-FFF2-40B4-BE49-F238E27FC236}">
                <a16:creationId xmlns="" xmlns:a16="http://schemas.microsoft.com/office/drawing/2014/main" id="{3417F92C-9027-4BDE-995B-0ADC0FA8E63B}"/>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21" name="Рисунок 120">
            <a:extLst>
              <a:ext uri="{FF2B5EF4-FFF2-40B4-BE49-F238E27FC236}">
                <a16:creationId xmlns="" xmlns:a16="http://schemas.microsoft.com/office/drawing/2014/main" id="{F225FF4D-43F8-40EF-A4B9-22EEF92EC74C}"/>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22" name="Рисунок 121">
            <a:extLst>
              <a:ext uri="{FF2B5EF4-FFF2-40B4-BE49-F238E27FC236}">
                <a16:creationId xmlns="" xmlns:a16="http://schemas.microsoft.com/office/drawing/2014/main" id="{71167644-E074-434F-94E1-AFC2FCC8B7F3}"/>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123" name="Группа 122">
          <a:extLst>
            <a:ext uri="{FF2B5EF4-FFF2-40B4-BE49-F238E27FC236}">
              <a16:creationId xmlns="" xmlns:a16="http://schemas.microsoft.com/office/drawing/2014/main" id="{029B53B6-0159-4C83-AC07-029B68F8BD50}"/>
            </a:ext>
          </a:extLst>
        </xdr:cNvPr>
        <xdr:cNvGrpSpPr/>
      </xdr:nvGrpSpPr>
      <xdr:grpSpPr>
        <a:xfrm>
          <a:off x="3175000" y="8437034"/>
          <a:ext cx="4859529" cy="0"/>
          <a:chOff x="9270124" y="3662033"/>
          <a:chExt cx="5938226" cy="764532"/>
        </a:xfrm>
      </xdr:grpSpPr>
      <xdr:pic>
        <xdr:nvPicPr>
          <xdr:cNvPr id="124" name="Рисунок 123">
            <a:extLst>
              <a:ext uri="{FF2B5EF4-FFF2-40B4-BE49-F238E27FC236}">
                <a16:creationId xmlns="" xmlns:a16="http://schemas.microsoft.com/office/drawing/2014/main" id="{63012464-DB39-4896-8D58-875FD9DAA23A}"/>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25" name="Рисунок 124">
            <a:extLst>
              <a:ext uri="{FF2B5EF4-FFF2-40B4-BE49-F238E27FC236}">
                <a16:creationId xmlns="" xmlns:a16="http://schemas.microsoft.com/office/drawing/2014/main" id="{11FF647F-F5B2-4ECD-AA09-019551BCD992}"/>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26" name="Рисунок 125">
            <a:extLst>
              <a:ext uri="{FF2B5EF4-FFF2-40B4-BE49-F238E27FC236}">
                <a16:creationId xmlns="" xmlns:a16="http://schemas.microsoft.com/office/drawing/2014/main" id="{2A5C87A3-7370-4691-9335-6558FB5D1AB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27" name="Рисунок 126">
            <a:extLst>
              <a:ext uri="{FF2B5EF4-FFF2-40B4-BE49-F238E27FC236}">
                <a16:creationId xmlns="" xmlns:a16="http://schemas.microsoft.com/office/drawing/2014/main" id="{F488E45D-165E-44F5-8A9D-D91E667DF8AE}"/>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28" name="Рисунок 127">
            <a:extLst>
              <a:ext uri="{FF2B5EF4-FFF2-40B4-BE49-F238E27FC236}">
                <a16:creationId xmlns="" xmlns:a16="http://schemas.microsoft.com/office/drawing/2014/main" id="{247AFA15-9972-41B8-9B51-C4294F97530F}"/>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29" name="Рисунок 128">
            <a:extLst>
              <a:ext uri="{FF2B5EF4-FFF2-40B4-BE49-F238E27FC236}">
                <a16:creationId xmlns="" xmlns:a16="http://schemas.microsoft.com/office/drawing/2014/main" id="{94D05C00-923F-406E-AFF4-59DBB6CA2077}"/>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30" name="Рисунок 129">
            <a:extLst>
              <a:ext uri="{FF2B5EF4-FFF2-40B4-BE49-F238E27FC236}">
                <a16:creationId xmlns="" xmlns:a16="http://schemas.microsoft.com/office/drawing/2014/main" id="{D4930A65-53CD-46DD-A8EC-0F88B95F1768}"/>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31" name="Рисунок 130">
            <a:extLst>
              <a:ext uri="{FF2B5EF4-FFF2-40B4-BE49-F238E27FC236}">
                <a16:creationId xmlns="" xmlns:a16="http://schemas.microsoft.com/office/drawing/2014/main" id="{4687DAAF-CEF4-4BE5-AEFF-736AA9238EAF}"/>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32" name="Рисунок 131">
            <a:extLst>
              <a:ext uri="{FF2B5EF4-FFF2-40B4-BE49-F238E27FC236}">
                <a16:creationId xmlns="" xmlns:a16="http://schemas.microsoft.com/office/drawing/2014/main" id="{3188C4BB-C1F3-47E1-90A5-B44E44834685}"/>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33" name="Рисунок 132">
            <a:extLst>
              <a:ext uri="{FF2B5EF4-FFF2-40B4-BE49-F238E27FC236}">
                <a16:creationId xmlns="" xmlns:a16="http://schemas.microsoft.com/office/drawing/2014/main" id="{8F14ABCE-CA5E-42DC-AEB4-B0A10D7D2192}"/>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34" name="Рисунок 133">
            <a:extLst>
              <a:ext uri="{FF2B5EF4-FFF2-40B4-BE49-F238E27FC236}">
                <a16:creationId xmlns="" xmlns:a16="http://schemas.microsoft.com/office/drawing/2014/main" id="{E8624D20-7245-49EB-ACDC-9CFFEED8EF9E}"/>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35" name="Рисунок 134">
            <a:extLst>
              <a:ext uri="{FF2B5EF4-FFF2-40B4-BE49-F238E27FC236}">
                <a16:creationId xmlns="" xmlns:a16="http://schemas.microsoft.com/office/drawing/2014/main" id="{1CC435F9-EA59-44B9-AE8E-9D307B157B9A}"/>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22</xdr:row>
      <xdr:rowOff>2117</xdr:rowOff>
    </xdr:from>
    <xdr:to>
      <xdr:col>6</xdr:col>
      <xdr:colOff>0</xdr:colOff>
      <xdr:row>22</xdr:row>
      <xdr:rowOff>2117</xdr:rowOff>
    </xdr:to>
    <xdr:grpSp>
      <xdr:nvGrpSpPr>
        <xdr:cNvPr id="136" name="Группа 135">
          <a:extLst>
            <a:ext uri="{FF2B5EF4-FFF2-40B4-BE49-F238E27FC236}">
              <a16:creationId xmlns="" xmlns:a16="http://schemas.microsoft.com/office/drawing/2014/main" id="{F3699DA6-4589-45E7-B338-D66246F29069}"/>
            </a:ext>
          </a:extLst>
        </xdr:cNvPr>
        <xdr:cNvGrpSpPr/>
      </xdr:nvGrpSpPr>
      <xdr:grpSpPr>
        <a:xfrm>
          <a:off x="9338734" y="8437034"/>
          <a:ext cx="228599" cy="0"/>
          <a:chOff x="9270124" y="3662033"/>
          <a:chExt cx="5938226" cy="764532"/>
        </a:xfrm>
      </xdr:grpSpPr>
      <xdr:pic>
        <xdr:nvPicPr>
          <xdr:cNvPr id="137" name="Рисунок 136">
            <a:extLst>
              <a:ext uri="{FF2B5EF4-FFF2-40B4-BE49-F238E27FC236}">
                <a16:creationId xmlns="" xmlns:a16="http://schemas.microsoft.com/office/drawing/2014/main" id="{C4D7336A-13DD-45AB-988A-5119E59F35D9}"/>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38" name="Рисунок 137">
            <a:extLst>
              <a:ext uri="{FF2B5EF4-FFF2-40B4-BE49-F238E27FC236}">
                <a16:creationId xmlns="" xmlns:a16="http://schemas.microsoft.com/office/drawing/2014/main" id="{FDE36123-A848-4A4F-920E-B1B1B42F5341}"/>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39" name="Рисунок 138">
            <a:extLst>
              <a:ext uri="{FF2B5EF4-FFF2-40B4-BE49-F238E27FC236}">
                <a16:creationId xmlns="" xmlns:a16="http://schemas.microsoft.com/office/drawing/2014/main" id="{6D077578-3720-40E4-8F26-9CEA7C75CA5C}"/>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40" name="Рисунок 139">
            <a:extLst>
              <a:ext uri="{FF2B5EF4-FFF2-40B4-BE49-F238E27FC236}">
                <a16:creationId xmlns="" xmlns:a16="http://schemas.microsoft.com/office/drawing/2014/main" id="{785F38BE-F384-4468-AE97-DF3D3CE494A4}"/>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41" name="Рисунок 140">
            <a:extLst>
              <a:ext uri="{FF2B5EF4-FFF2-40B4-BE49-F238E27FC236}">
                <a16:creationId xmlns="" xmlns:a16="http://schemas.microsoft.com/office/drawing/2014/main" id="{749C10AD-0190-4CDF-8E1F-2CF180121A09}"/>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42" name="Рисунок 141">
            <a:extLst>
              <a:ext uri="{FF2B5EF4-FFF2-40B4-BE49-F238E27FC236}">
                <a16:creationId xmlns="" xmlns:a16="http://schemas.microsoft.com/office/drawing/2014/main" id="{963DAB41-C06B-469D-99DC-8C268DF6A7DE}"/>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43" name="Рисунок 142">
            <a:extLst>
              <a:ext uri="{FF2B5EF4-FFF2-40B4-BE49-F238E27FC236}">
                <a16:creationId xmlns="" xmlns:a16="http://schemas.microsoft.com/office/drawing/2014/main" id="{D627575D-41DE-44B8-A551-D1D99C6C504E}"/>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44" name="Рисунок 143">
            <a:extLst>
              <a:ext uri="{FF2B5EF4-FFF2-40B4-BE49-F238E27FC236}">
                <a16:creationId xmlns="" xmlns:a16="http://schemas.microsoft.com/office/drawing/2014/main" id="{5A73BD8E-A962-45D5-A78F-B52D968C2CCD}"/>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45" name="Рисунок 144">
            <a:extLst>
              <a:ext uri="{FF2B5EF4-FFF2-40B4-BE49-F238E27FC236}">
                <a16:creationId xmlns="" xmlns:a16="http://schemas.microsoft.com/office/drawing/2014/main" id="{D4EE1334-7DAD-46BF-8893-2E222CE940A7}"/>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46" name="Рисунок 145">
            <a:extLst>
              <a:ext uri="{FF2B5EF4-FFF2-40B4-BE49-F238E27FC236}">
                <a16:creationId xmlns="" xmlns:a16="http://schemas.microsoft.com/office/drawing/2014/main" id="{83DE6322-8D08-42A3-967B-568BD69972DB}"/>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47" name="Рисунок 146">
            <a:extLst>
              <a:ext uri="{FF2B5EF4-FFF2-40B4-BE49-F238E27FC236}">
                <a16:creationId xmlns="" xmlns:a16="http://schemas.microsoft.com/office/drawing/2014/main" id="{479105C6-B2DC-4573-8471-0282A93B933E}"/>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48" name="Рисунок 147">
            <a:extLst>
              <a:ext uri="{FF2B5EF4-FFF2-40B4-BE49-F238E27FC236}">
                <a16:creationId xmlns="" xmlns:a16="http://schemas.microsoft.com/office/drawing/2014/main" id="{CC928E55-A8D6-428A-A4FC-DDD241486B8E}"/>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22</xdr:row>
      <xdr:rowOff>2117</xdr:rowOff>
    </xdr:from>
    <xdr:to>
      <xdr:col>6</xdr:col>
      <xdr:colOff>0</xdr:colOff>
      <xdr:row>22</xdr:row>
      <xdr:rowOff>2117</xdr:rowOff>
    </xdr:to>
    <xdr:grpSp>
      <xdr:nvGrpSpPr>
        <xdr:cNvPr id="149" name="Группа 148">
          <a:extLst>
            <a:ext uri="{FF2B5EF4-FFF2-40B4-BE49-F238E27FC236}">
              <a16:creationId xmlns="" xmlns:a16="http://schemas.microsoft.com/office/drawing/2014/main" id="{160BC8CC-5BF5-4B47-9731-76FC43F50188}"/>
            </a:ext>
          </a:extLst>
        </xdr:cNvPr>
        <xdr:cNvGrpSpPr/>
      </xdr:nvGrpSpPr>
      <xdr:grpSpPr>
        <a:xfrm>
          <a:off x="9338734" y="8437034"/>
          <a:ext cx="228599" cy="0"/>
          <a:chOff x="9270124" y="3662033"/>
          <a:chExt cx="5938226" cy="764532"/>
        </a:xfrm>
      </xdr:grpSpPr>
      <xdr:pic>
        <xdr:nvPicPr>
          <xdr:cNvPr id="150" name="Рисунок 149">
            <a:extLst>
              <a:ext uri="{FF2B5EF4-FFF2-40B4-BE49-F238E27FC236}">
                <a16:creationId xmlns="" xmlns:a16="http://schemas.microsoft.com/office/drawing/2014/main" id="{0B59844E-7EE8-497E-BF17-684DE64D8008}"/>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51" name="Рисунок 150">
            <a:extLst>
              <a:ext uri="{FF2B5EF4-FFF2-40B4-BE49-F238E27FC236}">
                <a16:creationId xmlns="" xmlns:a16="http://schemas.microsoft.com/office/drawing/2014/main" id="{2D831253-445A-4EEB-8B3E-9D9DB8B2324E}"/>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52" name="Рисунок 151">
            <a:extLst>
              <a:ext uri="{FF2B5EF4-FFF2-40B4-BE49-F238E27FC236}">
                <a16:creationId xmlns="" xmlns:a16="http://schemas.microsoft.com/office/drawing/2014/main" id="{5A00AB08-7BD1-4940-BE9E-39743E8B889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53" name="Рисунок 152">
            <a:extLst>
              <a:ext uri="{FF2B5EF4-FFF2-40B4-BE49-F238E27FC236}">
                <a16:creationId xmlns="" xmlns:a16="http://schemas.microsoft.com/office/drawing/2014/main" id="{ACF82844-B837-4869-84B3-9AFAE0781CEA}"/>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54" name="Рисунок 153">
            <a:extLst>
              <a:ext uri="{FF2B5EF4-FFF2-40B4-BE49-F238E27FC236}">
                <a16:creationId xmlns="" xmlns:a16="http://schemas.microsoft.com/office/drawing/2014/main" id="{DA3D9A3F-A090-435D-99EB-702CB1EB622F}"/>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55" name="Рисунок 154">
            <a:extLst>
              <a:ext uri="{FF2B5EF4-FFF2-40B4-BE49-F238E27FC236}">
                <a16:creationId xmlns="" xmlns:a16="http://schemas.microsoft.com/office/drawing/2014/main" id="{D92B0077-645F-4C7D-9361-7CF83884C44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56" name="Рисунок 155">
            <a:extLst>
              <a:ext uri="{FF2B5EF4-FFF2-40B4-BE49-F238E27FC236}">
                <a16:creationId xmlns="" xmlns:a16="http://schemas.microsoft.com/office/drawing/2014/main" id="{B2E3281A-D82E-4A93-816E-14DBEFE394C2}"/>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57" name="Рисунок 156">
            <a:extLst>
              <a:ext uri="{FF2B5EF4-FFF2-40B4-BE49-F238E27FC236}">
                <a16:creationId xmlns="" xmlns:a16="http://schemas.microsoft.com/office/drawing/2014/main" id="{188AC9F3-E284-43F4-8B15-B9C2FF22657F}"/>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58" name="Рисунок 157">
            <a:extLst>
              <a:ext uri="{FF2B5EF4-FFF2-40B4-BE49-F238E27FC236}">
                <a16:creationId xmlns="" xmlns:a16="http://schemas.microsoft.com/office/drawing/2014/main" id="{A7851578-AE77-4544-8263-ACEC99ED1CBC}"/>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59" name="Рисунок 158">
            <a:extLst>
              <a:ext uri="{FF2B5EF4-FFF2-40B4-BE49-F238E27FC236}">
                <a16:creationId xmlns="" xmlns:a16="http://schemas.microsoft.com/office/drawing/2014/main" id="{14917047-08F0-4FB7-950E-ADA7489E96B1}"/>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60" name="Рисунок 159">
            <a:extLst>
              <a:ext uri="{FF2B5EF4-FFF2-40B4-BE49-F238E27FC236}">
                <a16:creationId xmlns="" xmlns:a16="http://schemas.microsoft.com/office/drawing/2014/main" id="{5FD3504E-DAC9-4733-89B0-E3AAF0DC3B54}"/>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61" name="Рисунок 160">
            <a:extLst>
              <a:ext uri="{FF2B5EF4-FFF2-40B4-BE49-F238E27FC236}">
                <a16:creationId xmlns="" xmlns:a16="http://schemas.microsoft.com/office/drawing/2014/main" id="{1C391575-03D1-418E-BC6E-484955FD2A48}"/>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editAs="oneCell">
    <xdr:from>
      <xdr:col>0</xdr:col>
      <xdr:colOff>0</xdr:colOff>
      <xdr:row>9</xdr:row>
      <xdr:rowOff>243417</xdr:rowOff>
    </xdr:from>
    <xdr:to>
      <xdr:col>3</xdr:col>
      <xdr:colOff>881884</xdr:colOff>
      <xdr:row>9</xdr:row>
      <xdr:rowOff>619491</xdr:rowOff>
    </xdr:to>
    <xdr:pic>
      <xdr:nvPicPr>
        <xdr:cNvPr id="163" name="Рисунок 162">
          <a:extLst>
            <a:ext uri="{FF2B5EF4-FFF2-40B4-BE49-F238E27FC236}">
              <a16:creationId xmlns="" xmlns:a16="http://schemas.microsoft.com/office/drawing/2014/main" id="{02E2CBDD-4A8B-4D70-9D0A-87329A999361}"/>
            </a:ext>
          </a:extLst>
        </xdr:cNvPr>
        <xdr:cNvPicPr>
          <a:picLocks noChangeAspect="1"/>
        </xdr:cNvPicPr>
      </xdr:nvPicPr>
      <xdr:blipFill>
        <a:blip xmlns:r="http://schemas.openxmlformats.org/officeDocument/2006/relationships" r:embed="rId13"/>
        <a:stretch>
          <a:fillRect/>
        </a:stretch>
      </xdr:blipFill>
      <xdr:spPr>
        <a:xfrm>
          <a:off x="0" y="2084917"/>
          <a:ext cx="7443551" cy="376074"/>
        </a:xfrm>
        <a:prstGeom prst="rect">
          <a:avLst/>
        </a:prstGeom>
      </xdr:spPr>
    </xdr:pic>
    <xdr:clientData/>
  </xdr:twoCellAnchor>
  <xdr:twoCellAnchor editAs="oneCell">
    <xdr:from>
      <xdr:col>0</xdr:col>
      <xdr:colOff>0</xdr:colOff>
      <xdr:row>15</xdr:row>
      <xdr:rowOff>254000</xdr:rowOff>
    </xdr:from>
    <xdr:to>
      <xdr:col>3</xdr:col>
      <xdr:colOff>874413</xdr:colOff>
      <xdr:row>15</xdr:row>
      <xdr:rowOff>625439</xdr:rowOff>
    </xdr:to>
    <xdr:pic>
      <xdr:nvPicPr>
        <xdr:cNvPr id="164" name="Рисунок 163">
          <a:extLst>
            <a:ext uri="{FF2B5EF4-FFF2-40B4-BE49-F238E27FC236}">
              <a16:creationId xmlns="" xmlns:a16="http://schemas.microsoft.com/office/drawing/2014/main" id="{BF9A9EC3-0B06-47A4-B782-FE1B633CCBC4}"/>
            </a:ext>
          </a:extLst>
        </xdr:cNvPr>
        <xdr:cNvPicPr>
          <a:picLocks noChangeAspect="1"/>
        </xdr:cNvPicPr>
      </xdr:nvPicPr>
      <xdr:blipFill>
        <a:blip xmlns:r="http://schemas.openxmlformats.org/officeDocument/2006/relationships" r:embed="rId14"/>
        <a:stretch>
          <a:fillRect/>
        </a:stretch>
      </xdr:blipFill>
      <xdr:spPr>
        <a:xfrm>
          <a:off x="0" y="5302250"/>
          <a:ext cx="7436080" cy="371439"/>
        </a:xfrm>
        <a:prstGeom prst="rect">
          <a:avLst/>
        </a:prstGeom>
      </xdr:spPr>
    </xdr:pic>
    <xdr:clientData/>
  </xdr:twoCellAnchor>
  <xdr:twoCellAnchor editAs="oneCell">
    <xdr:from>
      <xdr:col>0</xdr:col>
      <xdr:colOff>0</xdr:colOff>
      <xdr:row>21</xdr:row>
      <xdr:rowOff>275166</xdr:rowOff>
    </xdr:from>
    <xdr:to>
      <xdr:col>3</xdr:col>
      <xdr:colOff>896825</xdr:colOff>
      <xdr:row>21</xdr:row>
      <xdr:rowOff>653514</xdr:rowOff>
    </xdr:to>
    <xdr:pic>
      <xdr:nvPicPr>
        <xdr:cNvPr id="165" name="Рисунок 164">
          <a:extLst>
            <a:ext uri="{FF2B5EF4-FFF2-40B4-BE49-F238E27FC236}">
              <a16:creationId xmlns="" xmlns:a16="http://schemas.microsoft.com/office/drawing/2014/main" id="{53238C21-F458-48A9-AC46-DAD0A6AF49A2}"/>
            </a:ext>
          </a:extLst>
        </xdr:cNvPr>
        <xdr:cNvPicPr>
          <a:picLocks noChangeAspect="1"/>
        </xdr:cNvPicPr>
      </xdr:nvPicPr>
      <xdr:blipFill>
        <a:blip xmlns:r="http://schemas.openxmlformats.org/officeDocument/2006/relationships" r:embed="rId15"/>
        <a:stretch>
          <a:fillRect/>
        </a:stretch>
      </xdr:blipFill>
      <xdr:spPr>
        <a:xfrm>
          <a:off x="0" y="7969249"/>
          <a:ext cx="7458492" cy="378348"/>
        </a:xfrm>
        <a:prstGeom prst="rect">
          <a:avLst/>
        </a:prstGeom>
      </xdr:spPr>
    </xdr:pic>
    <xdr:clientData/>
  </xdr:twoCellAnchor>
  <xdr:twoCellAnchor editAs="oneCell">
    <xdr:from>
      <xdr:col>0</xdr:col>
      <xdr:colOff>0</xdr:colOff>
      <xdr:row>25</xdr:row>
      <xdr:rowOff>264584</xdr:rowOff>
    </xdr:from>
    <xdr:to>
      <xdr:col>3</xdr:col>
      <xdr:colOff>896825</xdr:colOff>
      <xdr:row>25</xdr:row>
      <xdr:rowOff>642932</xdr:rowOff>
    </xdr:to>
    <xdr:pic>
      <xdr:nvPicPr>
        <xdr:cNvPr id="166" name="Рисунок 165">
          <a:extLst>
            <a:ext uri="{FF2B5EF4-FFF2-40B4-BE49-F238E27FC236}">
              <a16:creationId xmlns="" xmlns:a16="http://schemas.microsoft.com/office/drawing/2014/main" id="{7CA20C0C-B122-4BAF-AEAE-0A9F0468BE04}"/>
            </a:ext>
          </a:extLst>
        </xdr:cNvPr>
        <xdr:cNvPicPr>
          <a:picLocks noChangeAspect="1"/>
        </xdr:cNvPicPr>
      </xdr:nvPicPr>
      <xdr:blipFill>
        <a:blip xmlns:r="http://schemas.openxmlformats.org/officeDocument/2006/relationships" r:embed="rId16"/>
        <a:stretch>
          <a:fillRect/>
        </a:stretch>
      </xdr:blipFill>
      <xdr:spPr>
        <a:xfrm>
          <a:off x="0" y="10022417"/>
          <a:ext cx="7458492" cy="378348"/>
        </a:xfrm>
        <a:prstGeom prst="rect">
          <a:avLst/>
        </a:prstGeom>
      </xdr:spPr>
    </xdr:pic>
    <xdr:clientData/>
  </xdr:twoCellAnchor>
  <xdr:twoCellAnchor>
    <xdr:from>
      <xdr:col>1</xdr:col>
      <xdr:colOff>1386417</xdr:colOff>
      <xdr:row>16</xdr:row>
      <xdr:rowOff>2117</xdr:rowOff>
    </xdr:from>
    <xdr:to>
      <xdr:col>4</xdr:col>
      <xdr:colOff>446279</xdr:colOff>
      <xdr:row>16</xdr:row>
      <xdr:rowOff>2117</xdr:rowOff>
    </xdr:to>
    <xdr:grpSp>
      <xdr:nvGrpSpPr>
        <xdr:cNvPr id="162" name="Группа 161">
          <a:extLst>
            <a:ext uri="{FF2B5EF4-FFF2-40B4-BE49-F238E27FC236}">
              <a16:creationId xmlns="" xmlns:a16="http://schemas.microsoft.com/office/drawing/2014/main" id="{A693DEDE-ABAC-4B10-ADBE-BF1A27764F93}"/>
            </a:ext>
          </a:extLst>
        </xdr:cNvPr>
        <xdr:cNvGrpSpPr/>
      </xdr:nvGrpSpPr>
      <xdr:grpSpPr>
        <a:xfrm>
          <a:off x="3175000" y="5801784"/>
          <a:ext cx="4859529" cy="0"/>
          <a:chOff x="9270124" y="3662033"/>
          <a:chExt cx="5938226" cy="764532"/>
        </a:xfrm>
      </xdr:grpSpPr>
      <xdr:pic>
        <xdr:nvPicPr>
          <xdr:cNvPr id="167" name="Рисунок 166">
            <a:extLst>
              <a:ext uri="{FF2B5EF4-FFF2-40B4-BE49-F238E27FC236}">
                <a16:creationId xmlns="" xmlns:a16="http://schemas.microsoft.com/office/drawing/2014/main" id="{90CDE943-CF87-4C10-8D5A-73EC2619A77F}"/>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68" name="Рисунок 167">
            <a:extLst>
              <a:ext uri="{FF2B5EF4-FFF2-40B4-BE49-F238E27FC236}">
                <a16:creationId xmlns="" xmlns:a16="http://schemas.microsoft.com/office/drawing/2014/main" id="{D56E9E39-A7F5-42FB-B010-EF53DBDF8B62}"/>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69" name="Рисунок 168">
            <a:extLst>
              <a:ext uri="{FF2B5EF4-FFF2-40B4-BE49-F238E27FC236}">
                <a16:creationId xmlns="" xmlns:a16="http://schemas.microsoft.com/office/drawing/2014/main" id="{EB06AB71-6D22-4736-A43E-B04ED2565409}"/>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70" name="Рисунок 169">
            <a:extLst>
              <a:ext uri="{FF2B5EF4-FFF2-40B4-BE49-F238E27FC236}">
                <a16:creationId xmlns="" xmlns:a16="http://schemas.microsoft.com/office/drawing/2014/main" id="{3C820B37-9023-49D7-9125-58F76C1BD7A1}"/>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71" name="Рисунок 170">
            <a:extLst>
              <a:ext uri="{FF2B5EF4-FFF2-40B4-BE49-F238E27FC236}">
                <a16:creationId xmlns="" xmlns:a16="http://schemas.microsoft.com/office/drawing/2014/main" id="{567DB396-BCB1-4F95-9242-4154026CDA9E}"/>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72" name="Рисунок 171">
            <a:extLst>
              <a:ext uri="{FF2B5EF4-FFF2-40B4-BE49-F238E27FC236}">
                <a16:creationId xmlns="" xmlns:a16="http://schemas.microsoft.com/office/drawing/2014/main" id="{5B52E732-A3E9-4C43-922F-C99FFDBA1C34}"/>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73" name="Рисунок 172">
            <a:extLst>
              <a:ext uri="{FF2B5EF4-FFF2-40B4-BE49-F238E27FC236}">
                <a16:creationId xmlns="" xmlns:a16="http://schemas.microsoft.com/office/drawing/2014/main" id="{96F57497-1EA6-448D-B0CB-AD4DB9AC091A}"/>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74" name="Рисунок 173">
            <a:extLst>
              <a:ext uri="{FF2B5EF4-FFF2-40B4-BE49-F238E27FC236}">
                <a16:creationId xmlns="" xmlns:a16="http://schemas.microsoft.com/office/drawing/2014/main" id="{07E346F5-B81E-43B5-91CB-AB82582DF83B}"/>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75" name="Рисунок 174">
            <a:extLst>
              <a:ext uri="{FF2B5EF4-FFF2-40B4-BE49-F238E27FC236}">
                <a16:creationId xmlns="" xmlns:a16="http://schemas.microsoft.com/office/drawing/2014/main" id="{7CD3F4F3-7BDB-4B51-9414-ED5948B78319}"/>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76" name="Рисунок 175">
            <a:extLst>
              <a:ext uri="{FF2B5EF4-FFF2-40B4-BE49-F238E27FC236}">
                <a16:creationId xmlns="" xmlns:a16="http://schemas.microsoft.com/office/drawing/2014/main" id="{A6CCCD44-7C3F-4840-B4DB-70152BBD57DD}"/>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77" name="Рисунок 176">
            <a:extLst>
              <a:ext uri="{FF2B5EF4-FFF2-40B4-BE49-F238E27FC236}">
                <a16:creationId xmlns="" xmlns:a16="http://schemas.microsoft.com/office/drawing/2014/main" id="{37082C6B-E331-4C5D-ADCA-D76CB4D9E22A}"/>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78" name="Рисунок 177">
            <a:extLst>
              <a:ext uri="{FF2B5EF4-FFF2-40B4-BE49-F238E27FC236}">
                <a16:creationId xmlns="" xmlns:a16="http://schemas.microsoft.com/office/drawing/2014/main" id="{9DE74926-2837-471D-8CF1-BF77623D548A}"/>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179" name="Группа 178">
          <a:extLst>
            <a:ext uri="{FF2B5EF4-FFF2-40B4-BE49-F238E27FC236}">
              <a16:creationId xmlns="" xmlns:a16="http://schemas.microsoft.com/office/drawing/2014/main" id="{E846560B-3FE8-46D4-961C-A626D174399B}"/>
            </a:ext>
          </a:extLst>
        </xdr:cNvPr>
        <xdr:cNvGrpSpPr/>
      </xdr:nvGrpSpPr>
      <xdr:grpSpPr>
        <a:xfrm>
          <a:off x="3175000" y="5801784"/>
          <a:ext cx="4859529" cy="0"/>
          <a:chOff x="9270124" y="3662033"/>
          <a:chExt cx="5938226" cy="764532"/>
        </a:xfrm>
      </xdr:grpSpPr>
      <xdr:pic>
        <xdr:nvPicPr>
          <xdr:cNvPr id="180" name="Рисунок 179">
            <a:extLst>
              <a:ext uri="{FF2B5EF4-FFF2-40B4-BE49-F238E27FC236}">
                <a16:creationId xmlns="" xmlns:a16="http://schemas.microsoft.com/office/drawing/2014/main" id="{40112F89-D804-486F-956A-F99DCD79A282}"/>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81" name="Рисунок 180">
            <a:extLst>
              <a:ext uri="{FF2B5EF4-FFF2-40B4-BE49-F238E27FC236}">
                <a16:creationId xmlns="" xmlns:a16="http://schemas.microsoft.com/office/drawing/2014/main" id="{5720F7EF-1D1B-484D-B4B8-3987B2CBB221}"/>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2" name="Рисунок 181">
            <a:extLst>
              <a:ext uri="{FF2B5EF4-FFF2-40B4-BE49-F238E27FC236}">
                <a16:creationId xmlns="" xmlns:a16="http://schemas.microsoft.com/office/drawing/2014/main" id="{7E49E11A-C291-4641-B593-79FBC5E90FE2}"/>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83" name="Рисунок 182">
            <a:extLst>
              <a:ext uri="{FF2B5EF4-FFF2-40B4-BE49-F238E27FC236}">
                <a16:creationId xmlns="" xmlns:a16="http://schemas.microsoft.com/office/drawing/2014/main" id="{655B46FE-4CD1-49C4-A986-34A13A9FFE83}"/>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84" name="Рисунок 183">
            <a:extLst>
              <a:ext uri="{FF2B5EF4-FFF2-40B4-BE49-F238E27FC236}">
                <a16:creationId xmlns="" xmlns:a16="http://schemas.microsoft.com/office/drawing/2014/main" id="{ACCDB312-F110-4ABD-B784-C5002A64209D}"/>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85" name="Рисунок 184">
            <a:extLst>
              <a:ext uri="{FF2B5EF4-FFF2-40B4-BE49-F238E27FC236}">
                <a16:creationId xmlns="" xmlns:a16="http://schemas.microsoft.com/office/drawing/2014/main" id="{86DE8931-A156-42DC-898A-227434A8D4BE}"/>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86" name="Рисунок 185">
            <a:extLst>
              <a:ext uri="{FF2B5EF4-FFF2-40B4-BE49-F238E27FC236}">
                <a16:creationId xmlns="" xmlns:a16="http://schemas.microsoft.com/office/drawing/2014/main" id="{4CCA70F6-5B07-4B3C-AA8B-34E81D7CD64E}"/>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87" name="Рисунок 186">
            <a:extLst>
              <a:ext uri="{FF2B5EF4-FFF2-40B4-BE49-F238E27FC236}">
                <a16:creationId xmlns="" xmlns:a16="http://schemas.microsoft.com/office/drawing/2014/main" id="{5F6E65FA-F452-4DE6-B741-97E1C9BA059A}"/>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88" name="Рисунок 187">
            <a:extLst>
              <a:ext uri="{FF2B5EF4-FFF2-40B4-BE49-F238E27FC236}">
                <a16:creationId xmlns="" xmlns:a16="http://schemas.microsoft.com/office/drawing/2014/main" id="{FDCD164E-B04A-4F64-93C8-7FE60A190027}"/>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89" name="Рисунок 188">
            <a:extLst>
              <a:ext uri="{FF2B5EF4-FFF2-40B4-BE49-F238E27FC236}">
                <a16:creationId xmlns="" xmlns:a16="http://schemas.microsoft.com/office/drawing/2014/main" id="{E305959C-10E9-4C66-8920-8F430975B7DB}"/>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90" name="Рисунок 189">
            <a:extLst>
              <a:ext uri="{FF2B5EF4-FFF2-40B4-BE49-F238E27FC236}">
                <a16:creationId xmlns="" xmlns:a16="http://schemas.microsoft.com/office/drawing/2014/main" id="{361F3594-78E0-4BF3-AD9D-7B5EBB574F1D}"/>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91" name="Рисунок 190">
            <a:extLst>
              <a:ext uri="{FF2B5EF4-FFF2-40B4-BE49-F238E27FC236}">
                <a16:creationId xmlns="" xmlns:a16="http://schemas.microsoft.com/office/drawing/2014/main" id="{16BB3F45-B8DB-491C-93E5-135758D0F8AB}"/>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192" name="Группа 191">
          <a:extLst>
            <a:ext uri="{FF2B5EF4-FFF2-40B4-BE49-F238E27FC236}">
              <a16:creationId xmlns="" xmlns:a16="http://schemas.microsoft.com/office/drawing/2014/main" id="{2C2C2AF3-D844-45BE-B0EA-C8F5A20D0A19}"/>
            </a:ext>
          </a:extLst>
        </xdr:cNvPr>
        <xdr:cNvGrpSpPr/>
      </xdr:nvGrpSpPr>
      <xdr:grpSpPr>
        <a:xfrm>
          <a:off x="3175000" y="6976534"/>
          <a:ext cx="4859529" cy="0"/>
          <a:chOff x="9270124" y="3662033"/>
          <a:chExt cx="5938226" cy="764532"/>
        </a:xfrm>
      </xdr:grpSpPr>
      <xdr:pic>
        <xdr:nvPicPr>
          <xdr:cNvPr id="193" name="Рисунок 192">
            <a:extLst>
              <a:ext uri="{FF2B5EF4-FFF2-40B4-BE49-F238E27FC236}">
                <a16:creationId xmlns="" xmlns:a16="http://schemas.microsoft.com/office/drawing/2014/main" id="{CA6E07F5-7C26-4ED9-9148-CCDEA07F40D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94" name="Рисунок 193">
            <a:extLst>
              <a:ext uri="{FF2B5EF4-FFF2-40B4-BE49-F238E27FC236}">
                <a16:creationId xmlns="" xmlns:a16="http://schemas.microsoft.com/office/drawing/2014/main" id="{FD009C75-3F96-4965-B9F4-04961DED05AF}"/>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95" name="Рисунок 194">
            <a:extLst>
              <a:ext uri="{FF2B5EF4-FFF2-40B4-BE49-F238E27FC236}">
                <a16:creationId xmlns="" xmlns:a16="http://schemas.microsoft.com/office/drawing/2014/main" id="{B24FF2D2-C1D4-4F87-BF36-B0A3E84CFC97}"/>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6" name="Рисунок 195">
            <a:extLst>
              <a:ext uri="{FF2B5EF4-FFF2-40B4-BE49-F238E27FC236}">
                <a16:creationId xmlns="" xmlns:a16="http://schemas.microsoft.com/office/drawing/2014/main" id="{A41BBB13-E726-4621-86FD-B140279C588E}"/>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97" name="Рисунок 196">
            <a:extLst>
              <a:ext uri="{FF2B5EF4-FFF2-40B4-BE49-F238E27FC236}">
                <a16:creationId xmlns="" xmlns:a16="http://schemas.microsoft.com/office/drawing/2014/main" id="{AAA4077F-4979-4B68-BC98-EAD8E85B4FFD}"/>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98" name="Рисунок 197">
            <a:extLst>
              <a:ext uri="{FF2B5EF4-FFF2-40B4-BE49-F238E27FC236}">
                <a16:creationId xmlns="" xmlns:a16="http://schemas.microsoft.com/office/drawing/2014/main" id="{1F6603DD-73FB-422A-850A-EB1CF6579C3A}"/>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99" name="Рисунок 198">
            <a:extLst>
              <a:ext uri="{FF2B5EF4-FFF2-40B4-BE49-F238E27FC236}">
                <a16:creationId xmlns="" xmlns:a16="http://schemas.microsoft.com/office/drawing/2014/main" id="{A3C4E9CF-D89E-4553-A209-7DE8D90C7ADC}"/>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00" name="Рисунок 199">
            <a:extLst>
              <a:ext uri="{FF2B5EF4-FFF2-40B4-BE49-F238E27FC236}">
                <a16:creationId xmlns="" xmlns:a16="http://schemas.microsoft.com/office/drawing/2014/main" id="{2859A453-D76C-44F5-947C-C651F4C2ACFE}"/>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01" name="Рисунок 200">
            <a:extLst>
              <a:ext uri="{FF2B5EF4-FFF2-40B4-BE49-F238E27FC236}">
                <a16:creationId xmlns="" xmlns:a16="http://schemas.microsoft.com/office/drawing/2014/main" id="{EDE9FA4B-96B8-4986-B53A-7B7DDA468C94}"/>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02" name="Рисунок 201">
            <a:extLst>
              <a:ext uri="{FF2B5EF4-FFF2-40B4-BE49-F238E27FC236}">
                <a16:creationId xmlns="" xmlns:a16="http://schemas.microsoft.com/office/drawing/2014/main" id="{730DD025-F988-4F91-A34A-CAEA817A8DA8}"/>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03" name="Рисунок 202">
            <a:extLst>
              <a:ext uri="{FF2B5EF4-FFF2-40B4-BE49-F238E27FC236}">
                <a16:creationId xmlns="" xmlns:a16="http://schemas.microsoft.com/office/drawing/2014/main" id="{796ABD76-70F0-45E6-82C0-5BA50593A061}"/>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04" name="Рисунок 203">
            <a:extLst>
              <a:ext uri="{FF2B5EF4-FFF2-40B4-BE49-F238E27FC236}">
                <a16:creationId xmlns="" xmlns:a16="http://schemas.microsoft.com/office/drawing/2014/main" id="{32EC5EA5-C97E-4264-9453-F53FB83FC82B}"/>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205" name="Группа 204">
          <a:extLst>
            <a:ext uri="{FF2B5EF4-FFF2-40B4-BE49-F238E27FC236}">
              <a16:creationId xmlns="" xmlns:a16="http://schemas.microsoft.com/office/drawing/2014/main" id="{A5655EA7-9157-4A39-93D7-CC76B1C8DD45}"/>
            </a:ext>
          </a:extLst>
        </xdr:cNvPr>
        <xdr:cNvGrpSpPr/>
      </xdr:nvGrpSpPr>
      <xdr:grpSpPr>
        <a:xfrm>
          <a:off x="3175000" y="6976534"/>
          <a:ext cx="4859529" cy="0"/>
          <a:chOff x="9270124" y="3662033"/>
          <a:chExt cx="5938226" cy="764532"/>
        </a:xfrm>
      </xdr:grpSpPr>
      <xdr:pic>
        <xdr:nvPicPr>
          <xdr:cNvPr id="206" name="Рисунок 205">
            <a:extLst>
              <a:ext uri="{FF2B5EF4-FFF2-40B4-BE49-F238E27FC236}">
                <a16:creationId xmlns="" xmlns:a16="http://schemas.microsoft.com/office/drawing/2014/main" id="{21EABBAC-7F19-4CAB-9BE5-5571825F3FB6}"/>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07" name="Рисунок 206">
            <a:extLst>
              <a:ext uri="{FF2B5EF4-FFF2-40B4-BE49-F238E27FC236}">
                <a16:creationId xmlns="" xmlns:a16="http://schemas.microsoft.com/office/drawing/2014/main" id="{85F9CD3E-17E2-4A25-811B-06F4DEF24EDF}"/>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08" name="Рисунок 207">
            <a:extLst>
              <a:ext uri="{FF2B5EF4-FFF2-40B4-BE49-F238E27FC236}">
                <a16:creationId xmlns="" xmlns:a16="http://schemas.microsoft.com/office/drawing/2014/main" id="{2F8834DD-19BD-4E71-BF55-F1CB0E4D37C5}"/>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09" name="Рисунок 208">
            <a:extLst>
              <a:ext uri="{FF2B5EF4-FFF2-40B4-BE49-F238E27FC236}">
                <a16:creationId xmlns="" xmlns:a16="http://schemas.microsoft.com/office/drawing/2014/main" id="{8FAD4CD1-7D2B-4F1D-8CBF-E1DEA53251F4}"/>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10" name="Рисунок 209">
            <a:extLst>
              <a:ext uri="{FF2B5EF4-FFF2-40B4-BE49-F238E27FC236}">
                <a16:creationId xmlns="" xmlns:a16="http://schemas.microsoft.com/office/drawing/2014/main" id="{01122338-0802-4449-B317-FD68E9885BBD}"/>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1" name="Рисунок 210">
            <a:extLst>
              <a:ext uri="{FF2B5EF4-FFF2-40B4-BE49-F238E27FC236}">
                <a16:creationId xmlns="" xmlns:a16="http://schemas.microsoft.com/office/drawing/2014/main" id="{BE7D832B-924E-4B6B-BF65-3ACB1ACB1963}"/>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12" name="Рисунок 211">
            <a:extLst>
              <a:ext uri="{FF2B5EF4-FFF2-40B4-BE49-F238E27FC236}">
                <a16:creationId xmlns="" xmlns:a16="http://schemas.microsoft.com/office/drawing/2014/main" id="{A9E62CCB-3E9B-4840-B096-B9C2C298425D}"/>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13" name="Рисунок 212">
            <a:extLst>
              <a:ext uri="{FF2B5EF4-FFF2-40B4-BE49-F238E27FC236}">
                <a16:creationId xmlns="" xmlns:a16="http://schemas.microsoft.com/office/drawing/2014/main" id="{B111FFA1-2599-4E0F-90E7-74F4F48D5F96}"/>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14" name="Рисунок 213">
            <a:extLst>
              <a:ext uri="{FF2B5EF4-FFF2-40B4-BE49-F238E27FC236}">
                <a16:creationId xmlns="" xmlns:a16="http://schemas.microsoft.com/office/drawing/2014/main" id="{82DC8505-AE34-468F-B1EF-39AA04AF09B9}"/>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15" name="Рисунок 214">
            <a:extLst>
              <a:ext uri="{FF2B5EF4-FFF2-40B4-BE49-F238E27FC236}">
                <a16:creationId xmlns="" xmlns:a16="http://schemas.microsoft.com/office/drawing/2014/main" id="{986C265E-F358-4B69-BC3B-DA39AFD7A524}"/>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16" name="Рисунок 215">
            <a:extLst>
              <a:ext uri="{FF2B5EF4-FFF2-40B4-BE49-F238E27FC236}">
                <a16:creationId xmlns="" xmlns:a16="http://schemas.microsoft.com/office/drawing/2014/main" id="{4C7E7775-16B7-405D-AB81-1503245D177A}"/>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17" name="Рисунок 216">
            <a:extLst>
              <a:ext uri="{FF2B5EF4-FFF2-40B4-BE49-F238E27FC236}">
                <a16:creationId xmlns="" xmlns:a16="http://schemas.microsoft.com/office/drawing/2014/main" id="{1F168F9F-5766-4F37-8BD0-9FE2F4A67681}"/>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16</xdr:row>
      <xdr:rowOff>2117</xdr:rowOff>
    </xdr:from>
    <xdr:to>
      <xdr:col>6</xdr:col>
      <xdr:colOff>0</xdr:colOff>
      <xdr:row>16</xdr:row>
      <xdr:rowOff>2117</xdr:rowOff>
    </xdr:to>
    <xdr:grpSp>
      <xdr:nvGrpSpPr>
        <xdr:cNvPr id="218" name="Группа 217">
          <a:extLst>
            <a:ext uri="{FF2B5EF4-FFF2-40B4-BE49-F238E27FC236}">
              <a16:creationId xmlns="" xmlns:a16="http://schemas.microsoft.com/office/drawing/2014/main" id="{470ECED6-A2A6-4826-A9AB-A789FBBDCB33}"/>
            </a:ext>
          </a:extLst>
        </xdr:cNvPr>
        <xdr:cNvGrpSpPr/>
      </xdr:nvGrpSpPr>
      <xdr:grpSpPr>
        <a:xfrm>
          <a:off x="9338734" y="5801784"/>
          <a:ext cx="228599" cy="0"/>
          <a:chOff x="9270124" y="3662033"/>
          <a:chExt cx="5938226" cy="764532"/>
        </a:xfrm>
      </xdr:grpSpPr>
      <xdr:pic>
        <xdr:nvPicPr>
          <xdr:cNvPr id="219" name="Рисунок 218">
            <a:extLst>
              <a:ext uri="{FF2B5EF4-FFF2-40B4-BE49-F238E27FC236}">
                <a16:creationId xmlns="" xmlns:a16="http://schemas.microsoft.com/office/drawing/2014/main" id="{B81E8183-0F78-4DAE-BE6E-6E081083A5B4}"/>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20" name="Рисунок 219">
            <a:extLst>
              <a:ext uri="{FF2B5EF4-FFF2-40B4-BE49-F238E27FC236}">
                <a16:creationId xmlns="" xmlns:a16="http://schemas.microsoft.com/office/drawing/2014/main" id="{5D490F28-8D44-4A8D-A583-6A0150D5C868}"/>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21" name="Рисунок 220">
            <a:extLst>
              <a:ext uri="{FF2B5EF4-FFF2-40B4-BE49-F238E27FC236}">
                <a16:creationId xmlns="" xmlns:a16="http://schemas.microsoft.com/office/drawing/2014/main" id="{3DDAA457-875D-43FF-9658-EA728310F65B}"/>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22" name="Рисунок 221">
            <a:extLst>
              <a:ext uri="{FF2B5EF4-FFF2-40B4-BE49-F238E27FC236}">
                <a16:creationId xmlns="" xmlns:a16="http://schemas.microsoft.com/office/drawing/2014/main" id="{EC736D38-FB68-4D50-ABE7-086C8AACE0D4}"/>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23" name="Рисунок 222">
            <a:extLst>
              <a:ext uri="{FF2B5EF4-FFF2-40B4-BE49-F238E27FC236}">
                <a16:creationId xmlns="" xmlns:a16="http://schemas.microsoft.com/office/drawing/2014/main" id="{BC9E7973-FEE7-4D7A-9AA4-2DFA790FCDEE}"/>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24" name="Рисунок 223">
            <a:extLst>
              <a:ext uri="{FF2B5EF4-FFF2-40B4-BE49-F238E27FC236}">
                <a16:creationId xmlns="" xmlns:a16="http://schemas.microsoft.com/office/drawing/2014/main" id="{0B8953DE-E297-44DA-BD86-52FF223CB62D}"/>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5" name="Рисунок 224">
            <a:extLst>
              <a:ext uri="{FF2B5EF4-FFF2-40B4-BE49-F238E27FC236}">
                <a16:creationId xmlns="" xmlns:a16="http://schemas.microsoft.com/office/drawing/2014/main" id="{BFE75BCE-019E-4D3C-B333-643FE54742C6}"/>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26" name="Рисунок 225">
            <a:extLst>
              <a:ext uri="{FF2B5EF4-FFF2-40B4-BE49-F238E27FC236}">
                <a16:creationId xmlns="" xmlns:a16="http://schemas.microsoft.com/office/drawing/2014/main" id="{F5C0FC19-1D74-4B47-A9B0-38BB83D984A6}"/>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27" name="Рисунок 226">
            <a:extLst>
              <a:ext uri="{FF2B5EF4-FFF2-40B4-BE49-F238E27FC236}">
                <a16:creationId xmlns="" xmlns:a16="http://schemas.microsoft.com/office/drawing/2014/main" id="{AC5D99F7-E111-4B77-B8BA-CEF8F81A6293}"/>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28" name="Рисунок 227">
            <a:extLst>
              <a:ext uri="{FF2B5EF4-FFF2-40B4-BE49-F238E27FC236}">
                <a16:creationId xmlns="" xmlns:a16="http://schemas.microsoft.com/office/drawing/2014/main" id="{2597E6A6-CE1D-4299-8D8B-81F2C0912E21}"/>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29" name="Рисунок 228">
            <a:extLst>
              <a:ext uri="{FF2B5EF4-FFF2-40B4-BE49-F238E27FC236}">
                <a16:creationId xmlns="" xmlns:a16="http://schemas.microsoft.com/office/drawing/2014/main" id="{4F6CEF1C-71C3-4510-B4A4-467594BD4DE1}"/>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30" name="Рисунок 229">
            <a:extLst>
              <a:ext uri="{FF2B5EF4-FFF2-40B4-BE49-F238E27FC236}">
                <a16:creationId xmlns="" xmlns:a16="http://schemas.microsoft.com/office/drawing/2014/main" id="{F0BB49CF-42B2-44B9-B479-837E81998E36}"/>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16</xdr:row>
      <xdr:rowOff>2117</xdr:rowOff>
    </xdr:from>
    <xdr:to>
      <xdr:col>6</xdr:col>
      <xdr:colOff>0</xdr:colOff>
      <xdr:row>16</xdr:row>
      <xdr:rowOff>2117</xdr:rowOff>
    </xdr:to>
    <xdr:grpSp>
      <xdr:nvGrpSpPr>
        <xdr:cNvPr id="231" name="Группа 230">
          <a:extLst>
            <a:ext uri="{FF2B5EF4-FFF2-40B4-BE49-F238E27FC236}">
              <a16:creationId xmlns="" xmlns:a16="http://schemas.microsoft.com/office/drawing/2014/main" id="{14C6C90E-EDBA-48BF-AA67-383D92403E8B}"/>
            </a:ext>
          </a:extLst>
        </xdr:cNvPr>
        <xdr:cNvGrpSpPr/>
      </xdr:nvGrpSpPr>
      <xdr:grpSpPr>
        <a:xfrm>
          <a:off x="9338734" y="5801784"/>
          <a:ext cx="228599" cy="0"/>
          <a:chOff x="9270124" y="3662033"/>
          <a:chExt cx="5938226" cy="764532"/>
        </a:xfrm>
      </xdr:grpSpPr>
      <xdr:pic>
        <xdr:nvPicPr>
          <xdr:cNvPr id="232" name="Рисунок 231">
            <a:extLst>
              <a:ext uri="{FF2B5EF4-FFF2-40B4-BE49-F238E27FC236}">
                <a16:creationId xmlns="" xmlns:a16="http://schemas.microsoft.com/office/drawing/2014/main" id="{6C1CC840-0712-4DCB-A02A-7E88663DD292}"/>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33" name="Рисунок 232">
            <a:extLst>
              <a:ext uri="{FF2B5EF4-FFF2-40B4-BE49-F238E27FC236}">
                <a16:creationId xmlns="" xmlns:a16="http://schemas.microsoft.com/office/drawing/2014/main" id="{33714290-8BEB-4FB0-9846-878EA787CBEE}"/>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34" name="Рисунок 233">
            <a:extLst>
              <a:ext uri="{FF2B5EF4-FFF2-40B4-BE49-F238E27FC236}">
                <a16:creationId xmlns="" xmlns:a16="http://schemas.microsoft.com/office/drawing/2014/main" id="{6CEAD7C6-C6D9-45A6-8747-0CFC67EA0724}"/>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35" name="Рисунок 234">
            <a:extLst>
              <a:ext uri="{FF2B5EF4-FFF2-40B4-BE49-F238E27FC236}">
                <a16:creationId xmlns="" xmlns:a16="http://schemas.microsoft.com/office/drawing/2014/main" id="{6F585361-48EA-4D44-A46C-6EAFAC7EFF27}"/>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36" name="Рисунок 235">
            <a:extLst>
              <a:ext uri="{FF2B5EF4-FFF2-40B4-BE49-F238E27FC236}">
                <a16:creationId xmlns="" xmlns:a16="http://schemas.microsoft.com/office/drawing/2014/main" id="{00F33F31-F3DB-4289-B9D0-CA32368C243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37" name="Рисунок 236">
            <a:extLst>
              <a:ext uri="{FF2B5EF4-FFF2-40B4-BE49-F238E27FC236}">
                <a16:creationId xmlns="" xmlns:a16="http://schemas.microsoft.com/office/drawing/2014/main" id="{710500EE-3364-4767-B31D-298FD7A45C29}"/>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38" name="Рисунок 237">
            <a:extLst>
              <a:ext uri="{FF2B5EF4-FFF2-40B4-BE49-F238E27FC236}">
                <a16:creationId xmlns="" xmlns:a16="http://schemas.microsoft.com/office/drawing/2014/main" id="{5DFBE4BE-A9B9-4714-A39B-B0D74BC6912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9" name="Рисунок 238">
            <a:extLst>
              <a:ext uri="{FF2B5EF4-FFF2-40B4-BE49-F238E27FC236}">
                <a16:creationId xmlns="" xmlns:a16="http://schemas.microsoft.com/office/drawing/2014/main" id="{CDBEC48E-7D6B-42B5-BA0F-9B294E3EC6D2}"/>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0" name="Рисунок 239">
            <a:extLst>
              <a:ext uri="{FF2B5EF4-FFF2-40B4-BE49-F238E27FC236}">
                <a16:creationId xmlns="" xmlns:a16="http://schemas.microsoft.com/office/drawing/2014/main" id="{4AD282CC-CC28-4A42-83C8-3465158EEB86}"/>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41" name="Рисунок 240">
            <a:extLst>
              <a:ext uri="{FF2B5EF4-FFF2-40B4-BE49-F238E27FC236}">
                <a16:creationId xmlns="" xmlns:a16="http://schemas.microsoft.com/office/drawing/2014/main" id="{5A5C41C3-E996-402F-8BA1-C8EF71811154}"/>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42" name="Рисунок 241">
            <a:extLst>
              <a:ext uri="{FF2B5EF4-FFF2-40B4-BE49-F238E27FC236}">
                <a16:creationId xmlns="" xmlns:a16="http://schemas.microsoft.com/office/drawing/2014/main" id="{90F92370-3DE8-4406-B5E8-46E834CF6E59}"/>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43" name="Рисунок 242">
            <a:extLst>
              <a:ext uri="{FF2B5EF4-FFF2-40B4-BE49-F238E27FC236}">
                <a16:creationId xmlns="" xmlns:a16="http://schemas.microsoft.com/office/drawing/2014/main" id="{3134C189-F0AA-470F-8EBD-6B6F5395A7A6}"/>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19</xdr:row>
      <xdr:rowOff>2117</xdr:rowOff>
    </xdr:from>
    <xdr:to>
      <xdr:col>6</xdr:col>
      <xdr:colOff>0</xdr:colOff>
      <xdr:row>19</xdr:row>
      <xdr:rowOff>2117</xdr:rowOff>
    </xdr:to>
    <xdr:grpSp>
      <xdr:nvGrpSpPr>
        <xdr:cNvPr id="244" name="Группа 243">
          <a:extLst>
            <a:ext uri="{FF2B5EF4-FFF2-40B4-BE49-F238E27FC236}">
              <a16:creationId xmlns="" xmlns:a16="http://schemas.microsoft.com/office/drawing/2014/main" id="{F058DF48-F581-472C-A0C4-CF8DC83EE36E}"/>
            </a:ext>
          </a:extLst>
        </xdr:cNvPr>
        <xdr:cNvGrpSpPr/>
      </xdr:nvGrpSpPr>
      <xdr:grpSpPr>
        <a:xfrm>
          <a:off x="9338734" y="6976534"/>
          <a:ext cx="228599" cy="0"/>
          <a:chOff x="9270124" y="3662033"/>
          <a:chExt cx="5938226" cy="764532"/>
        </a:xfrm>
      </xdr:grpSpPr>
      <xdr:pic>
        <xdr:nvPicPr>
          <xdr:cNvPr id="245" name="Рисунок 244">
            <a:extLst>
              <a:ext uri="{FF2B5EF4-FFF2-40B4-BE49-F238E27FC236}">
                <a16:creationId xmlns="" xmlns:a16="http://schemas.microsoft.com/office/drawing/2014/main" id="{8F79C1E6-43C4-448C-AC8E-581416A818A2}"/>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46" name="Рисунок 245">
            <a:extLst>
              <a:ext uri="{FF2B5EF4-FFF2-40B4-BE49-F238E27FC236}">
                <a16:creationId xmlns="" xmlns:a16="http://schemas.microsoft.com/office/drawing/2014/main" id="{26FA10E9-B100-4A87-AE29-A0E84746C55D}"/>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47" name="Рисунок 246">
            <a:extLst>
              <a:ext uri="{FF2B5EF4-FFF2-40B4-BE49-F238E27FC236}">
                <a16:creationId xmlns="" xmlns:a16="http://schemas.microsoft.com/office/drawing/2014/main" id="{23447D03-824E-4569-9506-491FFFCFF6CD}"/>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48" name="Рисунок 247">
            <a:extLst>
              <a:ext uri="{FF2B5EF4-FFF2-40B4-BE49-F238E27FC236}">
                <a16:creationId xmlns="" xmlns:a16="http://schemas.microsoft.com/office/drawing/2014/main" id="{78108712-3576-4C8C-838C-1AFB44585F8B}"/>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49" name="Рисунок 248">
            <a:extLst>
              <a:ext uri="{FF2B5EF4-FFF2-40B4-BE49-F238E27FC236}">
                <a16:creationId xmlns="" xmlns:a16="http://schemas.microsoft.com/office/drawing/2014/main" id="{A48D19D7-4D37-41CD-B962-553549836CC6}"/>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50" name="Рисунок 249">
            <a:extLst>
              <a:ext uri="{FF2B5EF4-FFF2-40B4-BE49-F238E27FC236}">
                <a16:creationId xmlns="" xmlns:a16="http://schemas.microsoft.com/office/drawing/2014/main" id="{7EA052E0-398E-492F-A66C-0AFB65B2BC9F}"/>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51" name="Рисунок 250">
            <a:extLst>
              <a:ext uri="{FF2B5EF4-FFF2-40B4-BE49-F238E27FC236}">
                <a16:creationId xmlns="" xmlns:a16="http://schemas.microsoft.com/office/drawing/2014/main" id="{E68F459D-5FC8-410D-A5E4-3073F07B7A0E}"/>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52" name="Рисунок 251">
            <a:extLst>
              <a:ext uri="{FF2B5EF4-FFF2-40B4-BE49-F238E27FC236}">
                <a16:creationId xmlns="" xmlns:a16="http://schemas.microsoft.com/office/drawing/2014/main" id="{01E31087-7F38-46CD-B8F1-A63F7074CD88}"/>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53" name="Рисунок 252">
            <a:extLst>
              <a:ext uri="{FF2B5EF4-FFF2-40B4-BE49-F238E27FC236}">
                <a16:creationId xmlns="" xmlns:a16="http://schemas.microsoft.com/office/drawing/2014/main" id="{3EFD2FAD-53E5-4FC0-A96E-C37E2AA90FC8}"/>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4" name="Рисунок 253">
            <a:extLst>
              <a:ext uri="{FF2B5EF4-FFF2-40B4-BE49-F238E27FC236}">
                <a16:creationId xmlns="" xmlns:a16="http://schemas.microsoft.com/office/drawing/2014/main" id="{6CEA6D85-9931-4C10-A1E7-5458F3C29608}"/>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55" name="Рисунок 254">
            <a:extLst>
              <a:ext uri="{FF2B5EF4-FFF2-40B4-BE49-F238E27FC236}">
                <a16:creationId xmlns="" xmlns:a16="http://schemas.microsoft.com/office/drawing/2014/main" id="{B7CFE267-EDF8-4EFA-89DD-A6632917EC6A}"/>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56" name="Рисунок 255">
            <a:extLst>
              <a:ext uri="{FF2B5EF4-FFF2-40B4-BE49-F238E27FC236}">
                <a16:creationId xmlns="" xmlns:a16="http://schemas.microsoft.com/office/drawing/2014/main" id="{EC29422B-243F-4CE1-B839-A64A162FE01F}"/>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19</xdr:row>
      <xdr:rowOff>2117</xdr:rowOff>
    </xdr:from>
    <xdr:to>
      <xdr:col>6</xdr:col>
      <xdr:colOff>0</xdr:colOff>
      <xdr:row>19</xdr:row>
      <xdr:rowOff>2117</xdr:rowOff>
    </xdr:to>
    <xdr:grpSp>
      <xdr:nvGrpSpPr>
        <xdr:cNvPr id="257" name="Группа 256">
          <a:extLst>
            <a:ext uri="{FF2B5EF4-FFF2-40B4-BE49-F238E27FC236}">
              <a16:creationId xmlns="" xmlns:a16="http://schemas.microsoft.com/office/drawing/2014/main" id="{53F80BE5-D5AA-429C-A550-C36D0C8D2E9D}"/>
            </a:ext>
          </a:extLst>
        </xdr:cNvPr>
        <xdr:cNvGrpSpPr/>
      </xdr:nvGrpSpPr>
      <xdr:grpSpPr>
        <a:xfrm>
          <a:off x="9338734" y="6976534"/>
          <a:ext cx="228599" cy="0"/>
          <a:chOff x="9270124" y="3662033"/>
          <a:chExt cx="5938226" cy="764532"/>
        </a:xfrm>
      </xdr:grpSpPr>
      <xdr:pic>
        <xdr:nvPicPr>
          <xdr:cNvPr id="258" name="Рисунок 257">
            <a:extLst>
              <a:ext uri="{FF2B5EF4-FFF2-40B4-BE49-F238E27FC236}">
                <a16:creationId xmlns="" xmlns:a16="http://schemas.microsoft.com/office/drawing/2014/main" id="{85C85604-B88D-48BF-83BE-7FC6CD3C8F6D}"/>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59" name="Рисунок 258">
            <a:extLst>
              <a:ext uri="{FF2B5EF4-FFF2-40B4-BE49-F238E27FC236}">
                <a16:creationId xmlns="" xmlns:a16="http://schemas.microsoft.com/office/drawing/2014/main" id="{7AD11A1B-41D0-4593-BBB9-DF52AA7F5916}"/>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60" name="Рисунок 259">
            <a:extLst>
              <a:ext uri="{FF2B5EF4-FFF2-40B4-BE49-F238E27FC236}">
                <a16:creationId xmlns="" xmlns:a16="http://schemas.microsoft.com/office/drawing/2014/main" id="{248E567F-EEE9-439A-95FA-A5DDDF422C1C}"/>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61" name="Рисунок 260">
            <a:extLst>
              <a:ext uri="{FF2B5EF4-FFF2-40B4-BE49-F238E27FC236}">
                <a16:creationId xmlns="" xmlns:a16="http://schemas.microsoft.com/office/drawing/2014/main" id="{1E4E7FC6-9251-4450-83FF-F5CD1A6D4FB5}"/>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62" name="Рисунок 261">
            <a:extLst>
              <a:ext uri="{FF2B5EF4-FFF2-40B4-BE49-F238E27FC236}">
                <a16:creationId xmlns="" xmlns:a16="http://schemas.microsoft.com/office/drawing/2014/main" id="{A1CABCA8-107C-4A54-9594-BEAA837E7726}"/>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63" name="Рисунок 262">
            <a:extLst>
              <a:ext uri="{FF2B5EF4-FFF2-40B4-BE49-F238E27FC236}">
                <a16:creationId xmlns="" xmlns:a16="http://schemas.microsoft.com/office/drawing/2014/main" id="{7C34F918-3CF9-426B-B8A2-D7693607C4B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64" name="Рисунок 263">
            <a:extLst>
              <a:ext uri="{FF2B5EF4-FFF2-40B4-BE49-F238E27FC236}">
                <a16:creationId xmlns="" xmlns:a16="http://schemas.microsoft.com/office/drawing/2014/main" id="{E1490356-8666-4998-ADC4-E4C8C1B3F493}"/>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65" name="Рисунок 264">
            <a:extLst>
              <a:ext uri="{FF2B5EF4-FFF2-40B4-BE49-F238E27FC236}">
                <a16:creationId xmlns="" xmlns:a16="http://schemas.microsoft.com/office/drawing/2014/main" id="{A3BE3B0F-443C-40C4-9919-C868A0A26622}"/>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66" name="Рисунок 265">
            <a:extLst>
              <a:ext uri="{FF2B5EF4-FFF2-40B4-BE49-F238E27FC236}">
                <a16:creationId xmlns="" xmlns:a16="http://schemas.microsoft.com/office/drawing/2014/main" id="{9F34ECE9-F52D-477F-AC0F-33EE5E14C708}"/>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67" name="Рисунок 266">
            <a:extLst>
              <a:ext uri="{FF2B5EF4-FFF2-40B4-BE49-F238E27FC236}">
                <a16:creationId xmlns="" xmlns:a16="http://schemas.microsoft.com/office/drawing/2014/main" id="{D840B4EA-42D8-44D4-8B16-89B3526EDD33}"/>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8" name="Рисунок 267">
            <a:extLst>
              <a:ext uri="{FF2B5EF4-FFF2-40B4-BE49-F238E27FC236}">
                <a16:creationId xmlns="" xmlns:a16="http://schemas.microsoft.com/office/drawing/2014/main" id="{ED7E17C2-BAB5-4A90-9DE3-381057703931}"/>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69" name="Рисунок 268">
            <a:extLst>
              <a:ext uri="{FF2B5EF4-FFF2-40B4-BE49-F238E27FC236}">
                <a16:creationId xmlns="" xmlns:a16="http://schemas.microsoft.com/office/drawing/2014/main" id="{D26DF9D9-B6C1-4E1E-99B9-39150FFAE07F}"/>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1386417</xdr:colOff>
      <xdr:row>14</xdr:row>
      <xdr:rowOff>2117</xdr:rowOff>
    </xdr:from>
    <xdr:to>
      <xdr:col>4</xdr:col>
      <xdr:colOff>446279</xdr:colOff>
      <xdr:row>14</xdr:row>
      <xdr:rowOff>2117</xdr:rowOff>
    </xdr:to>
    <xdr:grpSp>
      <xdr:nvGrpSpPr>
        <xdr:cNvPr id="2" name="Группа 1">
          <a:extLst>
            <a:ext uri="{FF2B5EF4-FFF2-40B4-BE49-F238E27FC236}">
              <a16:creationId xmlns="" xmlns:a16="http://schemas.microsoft.com/office/drawing/2014/main" id="{00000000-0008-0000-0100-000002000000}"/>
            </a:ext>
          </a:extLst>
        </xdr:cNvPr>
        <xdr:cNvGrpSpPr/>
      </xdr:nvGrpSpPr>
      <xdr:grpSpPr>
        <a:xfrm>
          <a:off x="3122084" y="3335867"/>
          <a:ext cx="5018278" cy="0"/>
          <a:chOff x="9270124" y="3662033"/>
          <a:chExt cx="5938226" cy="764532"/>
        </a:xfrm>
      </xdr:grpSpPr>
      <xdr:pic>
        <xdr:nvPicPr>
          <xdr:cNvPr id="3" name="Рисунок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 name="Рисунок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5" name="Рисунок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6" name="Рисунок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 name="Рисунок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8" name="Рисунок 7">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9" name="Рисунок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 name="Рисунок 9">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1" name="Рисунок 10">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2" name="Рисунок 11">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3" name="Рисунок 12">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4" name="Рисунок 13">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14</xdr:row>
      <xdr:rowOff>2117</xdr:rowOff>
    </xdr:from>
    <xdr:to>
      <xdr:col>4</xdr:col>
      <xdr:colOff>446279</xdr:colOff>
      <xdr:row>14</xdr:row>
      <xdr:rowOff>2117</xdr:rowOff>
    </xdr:to>
    <xdr:grpSp>
      <xdr:nvGrpSpPr>
        <xdr:cNvPr id="15" name="Группа 14">
          <a:extLst>
            <a:ext uri="{FF2B5EF4-FFF2-40B4-BE49-F238E27FC236}">
              <a16:creationId xmlns="" xmlns:a16="http://schemas.microsoft.com/office/drawing/2014/main" id="{00000000-0008-0000-0100-00000F000000}"/>
            </a:ext>
          </a:extLst>
        </xdr:cNvPr>
        <xdr:cNvGrpSpPr/>
      </xdr:nvGrpSpPr>
      <xdr:grpSpPr>
        <a:xfrm>
          <a:off x="3122084" y="3335867"/>
          <a:ext cx="5018278" cy="0"/>
          <a:chOff x="9270124" y="3662033"/>
          <a:chExt cx="5938226" cy="764532"/>
        </a:xfrm>
      </xdr:grpSpPr>
      <xdr:pic>
        <xdr:nvPicPr>
          <xdr:cNvPr id="16" name="Рисунок 15">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 xmlns:a16="http://schemas.microsoft.com/office/drawing/2014/main" id="{00000000-0008-0000-0100-00001A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 xmlns:a16="http://schemas.microsoft.com/office/drawing/2014/main" id="{00000000-0008-0000-0100-00001B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59</xdr:row>
      <xdr:rowOff>2117</xdr:rowOff>
    </xdr:from>
    <xdr:to>
      <xdr:col>4</xdr:col>
      <xdr:colOff>446279</xdr:colOff>
      <xdr:row>59</xdr:row>
      <xdr:rowOff>2117</xdr:rowOff>
    </xdr:to>
    <xdr:grpSp>
      <xdr:nvGrpSpPr>
        <xdr:cNvPr id="28" name="Группа 27">
          <a:extLst>
            <a:ext uri="{FF2B5EF4-FFF2-40B4-BE49-F238E27FC236}">
              <a16:creationId xmlns="" xmlns:a16="http://schemas.microsoft.com/office/drawing/2014/main" id="{7F3161B0-6651-43B4-BCC1-AFB073590618}"/>
            </a:ext>
          </a:extLst>
        </xdr:cNvPr>
        <xdr:cNvGrpSpPr/>
      </xdr:nvGrpSpPr>
      <xdr:grpSpPr>
        <a:xfrm>
          <a:off x="3122084" y="18014950"/>
          <a:ext cx="5018278" cy="0"/>
          <a:chOff x="9270124" y="3662033"/>
          <a:chExt cx="5938226" cy="764532"/>
        </a:xfrm>
      </xdr:grpSpPr>
      <xdr:pic>
        <xdr:nvPicPr>
          <xdr:cNvPr id="29" name="Рисунок 28">
            <a:extLst>
              <a:ext uri="{FF2B5EF4-FFF2-40B4-BE49-F238E27FC236}">
                <a16:creationId xmlns="" xmlns:a16="http://schemas.microsoft.com/office/drawing/2014/main" id="{8EA09E1F-6E32-4052-A440-5738D6E4688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30" name="Рисунок 29">
            <a:extLst>
              <a:ext uri="{FF2B5EF4-FFF2-40B4-BE49-F238E27FC236}">
                <a16:creationId xmlns="" xmlns:a16="http://schemas.microsoft.com/office/drawing/2014/main" id="{0CBCC385-3BC0-4A62-B6BC-B65414D02DCB}"/>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31" name="Рисунок 30">
            <a:extLst>
              <a:ext uri="{FF2B5EF4-FFF2-40B4-BE49-F238E27FC236}">
                <a16:creationId xmlns="" xmlns:a16="http://schemas.microsoft.com/office/drawing/2014/main" id="{F8789CBB-34E2-4AD4-A91D-458B1F2CD777}"/>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32" name="Рисунок 31">
            <a:extLst>
              <a:ext uri="{FF2B5EF4-FFF2-40B4-BE49-F238E27FC236}">
                <a16:creationId xmlns="" xmlns:a16="http://schemas.microsoft.com/office/drawing/2014/main" id="{1F0B2A89-1A7C-4418-AB96-20554CD33A58}"/>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33" name="Рисунок 32">
            <a:extLst>
              <a:ext uri="{FF2B5EF4-FFF2-40B4-BE49-F238E27FC236}">
                <a16:creationId xmlns="" xmlns:a16="http://schemas.microsoft.com/office/drawing/2014/main" id="{227DCF9A-67E8-4E07-BD96-A1C7C2D35133}"/>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34" name="Рисунок 33">
            <a:extLst>
              <a:ext uri="{FF2B5EF4-FFF2-40B4-BE49-F238E27FC236}">
                <a16:creationId xmlns="" xmlns:a16="http://schemas.microsoft.com/office/drawing/2014/main" id="{887A36EA-4B9E-4D22-BCAD-58AA297EE191}"/>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35" name="Рисунок 34">
            <a:extLst>
              <a:ext uri="{FF2B5EF4-FFF2-40B4-BE49-F238E27FC236}">
                <a16:creationId xmlns="" xmlns:a16="http://schemas.microsoft.com/office/drawing/2014/main" id="{863B9AA0-E3A9-4725-B8C7-DA7CC0F7BD47}"/>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36" name="Рисунок 35">
            <a:extLst>
              <a:ext uri="{FF2B5EF4-FFF2-40B4-BE49-F238E27FC236}">
                <a16:creationId xmlns="" xmlns:a16="http://schemas.microsoft.com/office/drawing/2014/main" id="{B72454AE-165C-469C-A3FD-6347CD61A015}"/>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37" name="Рисунок 36">
            <a:extLst>
              <a:ext uri="{FF2B5EF4-FFF2-40B4-BE49-F238E27FC236}">
                <a16:creationId xmlns="" xmlns:a16="http://schemas.microsoft.com/office/drawing/2014/main" id="{7CAF9C3C-7805-4BF3-859A-98C2DC48AFD9}"/>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38" name="Рисунок 37">
            <a:extLst>
              <a:ext uri="{FF2B5EF4-FFF2-40B4-BE49-F238E27FC236}">
                <a16:creationId xmlns="" xmlns:a16="http://schemas.microsoft.com/office/drawing/2014/main" id="{C3E50B38-9B23-47B1-84EE-5CCE600E3595}"/>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39" name="Рисунок 38">
            <a:extLst>
              <a:ext uri="{FF2B5EF4-FFF2-40B4-BE49-F238E27FC236}">
                <a16:creationId xmlns="" xmlns:a16="http://schemas.microsoft.com/office/drawing/2014/main" id="{F682413B-AE37-41EC-9CA5-63E0D17EDD14}"/>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40" name="Рисунок 39">
            <a:extLst>
              <a:ext uri="{FF2B5EF4-FFF2-40B4-BE49-F238E27FC236}">
                <a16:creationId xmlns="" xmlns:a16="http://schemas.microsoft.com/office/drawing/2014/main" id="{D2AC541E-2448-4397-952C-099B930B43EC}"/>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59</xdr:row>
      <xdr:rowOff>2117</xdr:rowOff>
    </xdr:from>
    <xdr:to>
      <xdr:col>4</xdr:col>
      <xdr:colOff>446279</xdr:colOff>
      <xdr:row>59</xdr:row>
      <xdr:rowOff>2117</xdr:rowOff>
    </xdr:to>
    <xdr:grpSp>
      <xdr:nvGrpSpPr>
        <xdr:cNvPr id="41" name="Группа 40">
          <a:extLst>
            <a:ext uri="{FF2B5EF4-FFF2-40B4-BE49-F238E27FC236}">
              <a16:creationId xmlns="" xmlns:a16="http://schemas.microsoft.com/office/drawing/2014/main" id="{2165AAF5-4CF0-463D-B879-234F8211EFA0}"/>
            </a:ext>
          </a:extLst>
        </xdr:cNvPr>
        <xdr:cNvGrpSpPr/>
      </xdr:nvGrpSpPr>
      <xdr:grpSpPr>
        <a:xfrm>
          <a:off x="3122084" y="18014950"/>
          <a:ext cx="5018278" cy="0"/>
          <a:chOff x="9270124" y="3662033"/>
          <a:chExt cx="5938226" cy="764532"/>
        </a:xfrm>
      </xdr:grpSpPr>
      <xdr:pic>
        <xdr:nvPicPr>
          <xdr:cNvPr id="42" name="Рисунок 41">
            <a:extLst>
              <a:ext uri="{FF2B5EF4-FFF2-40B4-BE49-F238E27FC236}">
                <a16:creationId xmlns="" xmlns:a16="http://schemas.microsoft.com/office/drawing/2014/main" id="{851930A0-778D-4348-A3B5-8C5A2E8F452D}"/>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3" name="Рисунок 42">
            <a:extLst>
              <a:ext uri="{FF2B5EF4-FFF2-40B4-BE49-F238E27FC236}">
                <a16:creationId xmlns="" xmlns:a16="http://schemas.microsoft.com/office/drawing/2014/main" id="{884BB895-1B78-4C65-8ACF-701DFCE6B698}"/>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4" name="Рисунок 43">
            <a:extLst>
              <a:ext uri="{FF2B5EF4-FFF2-40B4-BE49-F238E27FC236}">
                <a16:creationId xmlns="" xmlns:a16="http://schemas.microsoft.com/office/drawing/2014/main" id="{70B73ADB-EE73-4FD9-AB80-77866D9E9DB4}"/>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5" name="Рисунок 44">
            <a:extLst>
              <a:ext uri="{FF2B5EF4-FFF2-40B4-BE49-F238E27FC236}">
                <a16:creationId xmlns="" xmlns:a16="http://schemas.microsoft.com/office/drawing/2014/main" id="{EF362778-B050-42D8-9770-F8109220737D}"/>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6" name="Рисунок 45">
            <a:extLst>
              <a:ext uri="{FF2B5EF4-FFF2-40B4-BE49-F238E27FC236}">
                <a16:creationId xmlns="" xmlns:a16="http://schemas.microsoft.com/office/drawing/2014/main" id="{7E184DEF-0666-4973-8DA9-FBEC8026C728}"/>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 name="Рисунок 46">
            <a:extLst>
              <a:ext uri="{FF2B5EF4-FFF2-40B4-BE49-F238E27FC236}">
                <a16:creationId xmlns="" xmlns:a16="http://schemas.microsoft.com/office/drawing/2014/main" id="{FD6C1FE0-4144-4708-B28C-8011A50AA4BB}"/>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8" name="Рисунок 47">
            <a:extLst>
              <a:ext uri="{FF2B5EF4-FFF2-40B4-BE49-F238E27FC236}">
                <a16:creationId xmlns="" xmlns:a16="http://schemas.microsoft.com/office/drawing/2014/main" id="{434CE1E2-9707-4113-B477-08C9DF1208F1}"/>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 name="Рисунок 48">
            <a:extLst>
              <a:ext uri="{FF2B5EF4-FFF2-40B4-BE49-F238E27FC236}">
                <a16:creationId xmlns="" xmlns:a16="http://schemas.microsoft.com/office/drawing/2014/main" id="{1AA4A732-3EFF-4F3A-9233-6E5DC25C224A}"/>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50" name="Рисунок 49">
            <a:extLst>
              <a:ext uri="{FF2B5EF4-FFF2-40B4-BE49-F238E27FC236}">
                <a16:creationId xmlns="" xmlns:a16="http://schemas.microsoft.com/office/drawing/2014/main" id="{F137CB9B-8210-4747-91A3-DB5593E0B8C7}"/>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51" name="Рисунок 50">
            <a:extLst>
              <a:ext uri="{FF2B5EF4-FFF2-40B4-BE49-F238E27FC236}">
                <a16:creationId xmlns="" xmlns:a16="http://schemas.microsoft.com/office/drawing/2014/main" id="{DBA99383-FAA8-4BEB-B7DB-255C69F6AB1C}"/>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52" name="Рисунок 51">
            <a:extLst>
              <a:ext uri="{FF2B5EF4-FFF2-40B4-BE49-F238E27FC236}">
                <a16:creationId xmlns="" xmlns:a16="http://schemas.microsoft.com/office/drawing/2014/main" id="{759DEEC3-459B-4C51-AD49-3400E60DDD4E}"/>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53" name="Рисунок 52">
            <a:extLst>
              <a:ext uri="{FF2B5EF4-FFF2-40B4-BE49-F238E27FC236}">
                <a16:creationId xmlns="" xmlns:a16="http://schemas.microsoft.com/office/drawing/2014/main" id="{9EB4669C-D7AC-4A3D-9102-01CFB069D7AC}"/>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63</xdr:row>
      <xdr:rowOff>2117</xdr:rowOff>
    </xdr:from>
    <xdr:to>
      <xdr:col>4</xdr:col>
      <xdr:colOff>446279</xdr:colOff>
      <xdr:row>63</xdr:row>
      <xdr:rowOff>2117</xdr:rowOff>
    </xdr:to>
    <xdr:grpSp>
      <xdr:nvGrpSpPr>
        <xdr:cNvPr id="54" name="Группа 53">
          <a:extLst>
            <a:ext uri="{FF2B5EF4-FFF2-40B4-BE49-F238E27FC236}">
              <a16:creationId xmlns="" xmlns:a16="http://schemas.microsoft.com/office/drawing/2014/main" id="{3274DBD0-454E-4200-80E1-53F5603110A5}"/>
            </a:ext>
          </a:extLst>
        </xdr:cNvPr>
        <xdr:cNvGrpSpPr/>
      </xdr:nvGrpSpPr>
      <xdr:grpSpPr>
        <a:xfrm>
          <a:off x="3122084" y="19750617"/>
          <a:ext cx="5018278" cy="0"/>
          <a:chOff x="9270124" y="3662033"/>
          <a:chExt cx="5938226" cy="764532"/>
        </a:xfrm>
      </xdr:grpSpPr>
      <xdr:pic>
        <xdr:nvPicPr>
          <xdr:cNvPr id="55" name="Рисунок 54">
            <a:extLst>
              <a:ext uri="{FF2B5EF4-FFF2-40B4-BE49-F238E27FC236}">
                <a16:creationId xmlns="" xmlns:a16="http://schemas.microsoft.com/office/drawing/2014/main" id="{EEC72217-DE6F-412B-8E48-04707C978C56}"/>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56" name="Рисунок 55">
            <a:extLst>
              <a:ext uri="{FF2B5EF4-FFF2-40B4-BE49-F238E27FC236}">
                <a16:creationId xmlns="" xmlns:a16="http://schemas.microsoft.com/office/drawing/2014/main" id="{405DA062-A86C-43E8-8592-CE21414CF167}"/>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57" name="Рисунок 56">
            <a:extLst>
              <a:ext uri="{FF2B5EF4-FFF2-40B4-BE49-F238E27FC236}">
                <a16:creationId xmlns="" xmlns:a16="http://schemas.microsoft.com/office/drawing/2014/main" id="{968EDA6C-310B-470C-8B8F-696AE3B57AF2}"/>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58" name="Рисунок 57">
            <a:extLst>
              <a:ext uri="{FF2B5EF4-FFF2-40B4-BE49-F238E27FC236}">
                <a16:creationId xmlns="" xmlns:a16="http://schemas.microsoft.com/office/drawing/2014/main" id="{D93A02A9-27E1-40CE-A73F-B0FE9EEC9A77}"/>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59" name="Рисунок 58">
            <a:extLst>
              <a:ext uri="{FF2B5EF4-FFF2-40B4-BE49-F238E27FC236}">
                <a16:creationId xmlns="" xmlns:a16="http://schemas.microsoft.com/office/drawing/2014/main" id="{E483EF4D-3CC5-4398-975E-4C2920BBBA5A}"/>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60" name="Рисунок 59">
            <a:extLst>
              <a:ext uri="{FF2B5EF4-FFF2-40B4-BE49-F238E27FC236}">
                <a16:creationId xmlns="" xmlns:a16="http://schemas.microsoft.com/office/drawing/2014/main" id="{F2F73D98-A4E8-47F2-9EA9-FBD21BFE9D1B}"/>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61" name="Рисунок 60">
            <a:extLst>
              <a:ext uri="{FF2B5EF4-FFF2-40B4-BE49-F238E27FC236}">
                <a16:creationId xmlns="" xmlns:a16="http://schemas.microsoft.com/office/drawing/2014/main" id="{BBAB73FB-DA1F-4AC8-89DC-8B1EA7943DEA}"/>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62" name="Рисунок 61">
            <a:extLst>
              <a:ext uri="{FF2B5EF4-FFF2-40B4-BE49-F238E27FC236}">
                <a16:creationId xmlns="" xmlns:a16="http://schemas.microsoft.com/office/drawing/2014/main" id="{70B206D7-0842-4E63-B5B6-E1BF63A99F8D}"/>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63" name="Рисунок 62">
            <a:extLst>
              <a:ext uri="{FF2B5EF4-FFF2-40B4-BE49-F238E27FC236}">
                <a16:creationId xmlns="" xmlns:a16="http://schemas.microsoft.com/office/drawing/2014/main" id="{A8CD98E6-0356-4A4A-A506-96B8FB639B9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64" name="Рисунок 63">
            <a:extLst>
              <a:ext uri="{FF2B5EF4-FFF2-40B4-BE49-F238E27FC236}">
                <a16:creationId xmlns="" xmlns:a16="http://schemas.microsoft.com/office/drawing/2014/main" id="{E33AC5ED-7AB4-4914-A16B-D08986F9C63F}"/>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65" name="Рисунок 64">
            <a:extLst>
              <a:ext uri="{FF2B5EF4-FFF2-40B4-BE49-F238E27FC236}">
                <a16:creationId xmlns="" xmlns:a16="http://schemas.microsoft.com/office/drawing/2014/main" id="{4E1699F1-28C7-4121-865E-D9AB273EC576}"/>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66" name="Рисунок 65">
            <a:extLst>
              <a:ext uri="{FF2B5EF4-FFF2-40B4-BE49-F238E27FC236}">
                <a16:creationId xmlns="" xmlns:a16="http://schemas.microsoft.com/office/drawing/2014/main" id="{607CA64A-3142-41A0-8430-974F8BA5498D}"/>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63</xdr:row>
      <xdr:rowOff>2117</xdr:rowOff>
    </xdr:from>
    <xdr:to>
      <xdr:col>4</xdr:col>
      <xdr:colOff>446279</xdr:colOff>
      <xdr:row>63</xdr:row>
      <xdr:rowOff>2117</xdr:rowOff>
    </xdr:to>
    <xdr:grpSp>
      <xdr:nvGrpSpPr>
        <xdr:cNvPr id="67" name="Группа 66">
          <a:extLst>
            <a:ext uri="{FF2B5EF4-FFF2-40B4-BE49-F238E27FC236}">
              <a16:creationId xmlns="" xmlns:a16="http://schemas.microsoft.com/office/drawing/2014/main" id="{F6E2D962-6FD3-4B20-BBB6-80789F21100E}"/>
            </a:ext>
          </a:extLst>
        </xdr:cNvPr>
        <xdr:cNvGrpSpPr/>
      </xdr:nvGrpSpPr>
      <xdr:grpSpPr>
        <a:xfrm>
          <a:off x="3122084" y="19750617"/>
          <a:ext cx="5018278" cy="0"/>
          <a:chOff x="9270124" y="3662033"/>
          <a:chExt cx="5938226" cy="764532"/>
        </a:xfrm>
      </xdr:grpSpPr>
      <xdr:pic>
        <xdr:nvPicPr>
          <xdr:cNvPr id="68" name="Рисунок 67">
            <a:extLst>
              <a:ext uri="{FF2B5EF4-FFF2-40B4-BE49-F238E27FC236}">
                <a16:creationId xmlns="" xmlns:a16="http://schemas.microsoft.com/office/drawing/2014/main" id="{B700C7C4-CAFF-48CB-8F61-EB93F39973D5}"/>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69" name="Рисунок 68">
            <a:extLst>
              <a:ext uri="{FF2B5EF4-FFF2-40B4-BE49-F238E27FC236}">
                <a16:creationId xmlns="" xmlns:a16="http://schemas.microsoft.com/office/drawing/2014/main" id="{2E663A6C-DC65-4811-A686-24D4886DF523}"/>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70" name="Рисунок 69">
            <a:extLst>
              <a:ext uri="{FF2B5EF4-FFF2-40B4-BE49-F238E27FC236}">
                <a16:creationId xmlns="" xmlns:a16="http://schemas.microsoft.com/office/drawing/2014/main" id="{BB5E40B3-1CB7-47D5-87FA-1927D24EEED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71" name="Рисунок 70">
            <a:extLst>
              <a:ext uri="{FF2B5EF4-FFF2-40B4-BE49-F238E27FC236}">
                <a16:creationId xmlns="" xmlns:a16="http://schemas.microsoft.com/office/drawing/2014/main" id="{09F5586D-C951-4EAE-95BA-338B007DB2C5}"/>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2" name="Рисунок 71">
            <a:extLst>
              <a:ext uri="{FF2B5EF4-FFF2-40B4-BE49-F238E27FC236}">
                <a16:creationId xmlns="" xmlns:a16="http://schemas.microsoft.com/office/drawing/2014/main" id="{4A82AA8A-1B5F-45D2-A791-9E065C1E7A91}"/>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73" name="Рисунок 72">
            <a:extLst>
              <a:ext uri="{FF2B5EF4-FFF2-40B4-BE49-F238E27FC236}">
                <a16:creationId xmlns="" xmlns:a16="http://schemas.microsoft.com/office/drawing/2014/main" id="{F35A66C9-DFC2-4D80-8734-86A726CD508B}"/>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74" name="Рисунок 73">
            <a:extLst>
              <a:ext uri="{FF2B5EF4-FFF2-40B4-BE49-F238E27FC236}">
                <a16:creationId xmlns="" xmlns:a16="http://schemas.microsoft.com/office/drawing/2014/main" id="{F6478756-0779-4DE2-8EC3-0C36C1D31C05}"/>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75" name="Рисунок 74">
            <a:extLst>
              <a:ext uri="{FF2B5EF4-FFF2-40B4-BE49-F238E27FC236}">
                <a16:creationId xmlns="" xmlns:a16="http://schemas.microsoft.com/office/drawing/2014/main" id="{5A5A7B7C-106B-4D0E-B7BC-6D6326AC7C23}"/>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76" name="Рисунок 75">
            <a:extLst>
              <a:ext uri="{FF2B5EF4-FFF2-40B4-BE49-F238E27FC236}">
                <a16:creationId xmlns="" xmlns:a16="http://schemas.microsoft.com/office/drawing/2014/main" id="{20F0F1B5-92FA-4998-A9E4-40A1F7459B17}"/>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77" name="Рисунок 76">
            <a:extLst>
              <a:ext uri="{FF2B5EF4-FFF2-40B4-BE49-F238E27FC236}">
                <a16:creationId xmlns="" xmlns:a16="http://schemas.microsoft.com/office/drawing/2014/main" id="{95FA0450-211E-4C14-8067-74219DED47EF}"/>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78" name="Рисунок 77">
            <a:extLst>
              <a:ext uri="{FF2B5EF4-FFF2-40B4-BE49-F238E27FC236}">
                <a16:creationId xmlns="" xmlns:a16="http://schemas.microsoft.com/office/drawing/2014/main" id="{7128C8B1-2B0B-4711-B273-943ECB8E4B4E}"/>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79" name="Рисунок 78">
            <a:extLst>
              <a:ext uri="{FF2B5EF4-FFF2-40B4-BE49-F238E27FC236}">
                <a16:creationId xmlns="" xmlns:a16="http://schemas.microsoft.com/office/drawing/2014/main" id="{4757E952-7A08-4774-A313-FB50CAC5EC7A}"/>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67</xdr:row>
      <xdr:rowOff>2117</xdr:rowOff>
    </xdr:from>
    <xdr:to>
      <xdr:col>4</xdr:col>
      <xdr:colOff>446279</xdr:colOff>
      <xdr:row>67</xdr:row>
      <xdr:rowOff>2117</xdr:rowOff>
    </xdr:to>
    <xdr:grpSp>
      <xdr:nvGrpSpPr>
        <xdr:cNvPr id="80" name="Группа 79">
          <a:extLst>
            <a:ext uri="{FF2B5EF4-FFF2-40B4-BE49-F238E27FC236}">
              <a16:creationId xmlns="" xmlns:a16="http://schemas.microsoft.com/office/drawing/2014/main" id="{879E996A-81AA-46AA-B210-CE4AB561C9C0}"/>
            </a:ext>
          </a:extLst>
        </xdr:cNvPr>
        <xdr:cNvGrpSpPr/>
      </xdr:nvGrpSpPr>
      <xdr:grpSpPr>
        <a:xfrm>
          <a:off x="3122084" y="21443950"/>
          <a:ext cx="5018278" cy="0"/>
          <a:chOff x="9270124" y="3662033"/>
          <a:chExt cx="5938226" cy="764532"/>
        </a:xfrm>
      </xdr:grpSpPr>
      <xdr:pic>
        <xdr:nvPicPr>
          <xdr:cNvPr id="81" name="Рисунок 80">
            <a:extLst>
              <a:ext uri="{FF2B5EF4-FFF2-40B4-BE49-F238E27FC236}">
                <a16:creationId xmlns="" xmlns:a16="http://schemas.microsoft.com/office/drawing/2014/main" id="{2E56D4E6-C816-4A6D-A40F-B35D5580346A}"/>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82" name="Рисунок 81">
            <a:extLst>
              <a:ext uri="{FF2B5EF4-FFF2-40B4-BE49-F238E27FC236}">
                <a16:creationId xmlns="" xmlns:a16="http://schemas.microsoft.com/office/drawing/2014/main" id="{EEB947C5-E805-4F93-AEE8-4B687811F8FE}"/>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83" name="Рисунок 82">
            <a:extLst>
              <a:ext uri="{FF2B5EF4-FFF2-40B4-BE49-F238E27FC236}">
                <a16:creationId xmlns="" xmlns:a16="http://schemas.microsoft.com/office/drawing/2014/main" id="{3791FD17-18F8-4ACA-8D26-AD29F4E39604}"/>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84" name="Рисунок 83">
            <a:extLst>
              <a:ext uri="{FF2B5EF4-FFF2-40B4-BE49-F238E27FC236}">
                <a16:creationId xmlns="" xmlns:a16="http://schemas.microsoft.com/office/drawing/2014/main" id="{9D6E838C-9809-43DD-8EC1-3C6A52AEE049}"/>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85" name="Рисунок 84">
            <a:extLst>
              <a:ext uri="{FF2B5EF4-FFF2-40B4-BE49-F238E27FC236}">
                <a16:creationId xmlns="" xmlns:a16="http://schemas.microsoft.com/office/drawing/2014/main" id="{DF541BCC-A8DD-4F41-8E07-BB245665D5DA}"/>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86" name="Рисунок 85">
            <a:extLst>
              <a:ext uri="{FF2B5EF4-FFF2-40B4-BE49-F238E27FC236}">
                <a16:creationId xmlns="" xmlns:a16="http://schemas.microsoft.com/office/drawing/2014/main" id="{A9468127-E0F3-4DCE-8A6D-DEBD5BC3EAC2}"/>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87" name="Рисунок 86">
            <a:extLst>
              <a:ext uri="{FF2B5EF4-FFF2-40B4-BE49-F238E27FC236}">
                <a16:creationId xmlns="" xmlns:a16="http://schemas.microsoft.com/office/drawing/2014/main" id="{D4E5BB63-CB50-49B2-A844-4367AC215A3E}"/>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88" name="Рисунок 87">
            <a:extLst>
              <a:ext uri="{FF2B5EF4-FFF2-40B4-BE49-F238E27FC236}">
                <a16:creationId xmlns="" xmlns:a16="http://schemas.microsoft.com/office/drawing/2014/main" id="{2A86EDA3-692C-4137-9A5E-4655B67B58AA}"/>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89" name="Рисунок 88">
            <a:extLst>
              <a:ext uri="{FF2B5EF4-FFF2-40B4-BE49-F238E27FC236}">
                <a16:creationId xmlns="" xmlns:a16="http://schemas.microsoft.com/office/drawing/2014/main" id="{E7987648-E1A5-415E-A820-7A91DE097288}"/>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90" name="Рисунок 89">
            <a:extLst>
              <a:ext uri="{FF2B5EF4-FFF2-40B4-BE49-F238E27FC236}">
                <a16:creationId xmlns="" xmlns:a16="http://schemas.microsoft.com/office/drawing/2014/main" id="{05468138-F85B-4A52-A344-72F8A065D3C6}"/>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91" name="Рисунок 90">
            <a:extLst>
              <a:ext uri="{FF2B5EF4-FFF2-40B4-BE49-F238E27FC236}">
                <a16:creationId xmlns="" xmlns:a16="http://schemas.microsoft.com/office/drawing/2014/main" id="{7BC21D72-74DF-4C48-AD3D-24B2AF05C616}"/>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92" name="Рисунок 91">
            <a:extLst>
              <a:ext uri="{FF2B5EF4-FFF2-40B4-BE49-F238E27FC236}">
                <a16:creationId xmlns="" xmlns:a16="http://schemas.microsoft.com/office/drawing/2014/main" id="{A2A13D34-71B8-4737-9023-7FB66BA4ECDE}"/>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67</xdr:row>
      <xdr:rowOff>2117</xdr:rowOff>
    </xdr:from>
    <xdr:to>
      <xdr:col>4</xdr:col>
      <xdr:colOff>446279</xdr:colOff>
      <xdr:row>67</xdr:row>
      <xdr:rowOff>2117</xdr:rowOff>
    </xdr:to>
    <xdr:grpSp>
      <xdr:nvGrpSpPr>
        <xdr:cNvPr id="93" name="Группа 92">
          <a:extLst>
            <a:ext uri="{FF2B5EF4-FFF2-40B4-BE49-F238E27FC236}">
              <a16:creationId xmlns="" xmlns:a16="http://schemas.microsoft.com/office/drawing/2014/main" id="{5CFCAE02-6862-4827-96B5-44C5B39F28D3}"/>
            </a:ext>
          </a:extLst>
        </xdr:cNvPr>
        <xdr:cNvGrpSpPr/>
      </xdr:nvGrpSpPr>
      <xdr:grpSpPr>
        <a:xfrm>
          <a:off x="3122084" y="21443950"/>
          <a:ext cx="5018278" cy="0"/>
          <a:chOff x="9270124" y="3662033"/>
          <a:chExt cx="5938226" cy="764532"/>
        </a:xfrm>
      </xdr:grpSpPr>
      <xdr:pic>
        <xdr:nvPicPr>
          <xdr:cNvPr id="94" name="Рисунок 93">
            <a:extLst>
              <a:ext uri="{FF2B5EF4-FFF2-40B4-BE49-F238E27FC236}">
                <a16:creationId xmlns="" xmlns:a16="http://schemas.microsoft.com/office/drawing/2014/main" id="{F34D9BBC-E2DD-42F1-92F4-B2D7AB6DE3D1}"/>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95" name="Рисунок 94">
            <a:extLst>
              <a:ext uri="{FF2B5EF4-FFF2-40B4-BE49-F238E27FC236}">
                <a16:creationId xmlns="" xmlns:a16="http://schemas.microsoft.com/office/drawing/2014/main" id="{C80CBF26-AC94-403D-8B0C-DB5FF22DB5C9}"/>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96" name="Рисунок 95">
            <a:extLst>
              <a:ext uri="{FF2B5EF4-FFF2-40B4-BE49-F238E27FC236}">
                <a16:creationId xmlns="" xmlns:a16="http://schemas.microsoft.com/office/drawing/2014/main" id="{86034E15-2927-4656-9E84-33A72C25CF5A}"/>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97" name="Рисунок 96">
            <a:extLst>
              <a:ext uri="{FF2B5EF4-FFF2-40B4-BE49-F238E27FC236}">
                <a16:creationId xmlns="" xmlns:a16="http://schemas.microsoft.com/office/drawing/2014/main" id="{D9C4979A-A187-40FA-B14D-BA3CFB2F234E}"/>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98" name="Рисунок 97">
            <a:extLst>
              <a:ext uri="{FF2B5EF4-FFF2-40B4-BE49-F238E27FC236}">
                <a16:creationId xmlns="" xmlns:a16="http://schemas.microsoft.com/office/drawing/2014/main" id="{2EA1A3D3-B148-4636-83DB-0F9FD61CC103}"/>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99" name="Рисунок 98">
            <a:extLst>
              <a:ext uri="{FF2B5EF4-FFF2-40B4-BE49-F238E27FC236}">
                <a16:creationId xmlns="" xmlns:a16="http://schemas.microsoft.com/office/drawing/2014/main" id="{02B8C052-8A74-47FC-9507-B75F955A21A1}"/>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00" name="Рисунок 99">
            <a:extLst>
              <a:ext uri="{FF2B5EF4-FFF2-40B4-BE49-F238E27FC236}">
                <a16:creationId xmlns="" xmlns:a16="http://schemas.microsoft.com/office/drawing/2014/main" id="{39634283-E929-4AE0-AA7C-EB894D81E5BC}"/>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1" name="Рисунок 100">
            <a:extLst>
              <a:ext uri="{FF2B5EF4-FFF2-40B4-BE49-F238E27FC236}">
                <a16:creationId xmlns="" xmlns:a16="http://schemas.microsoft.com/office/drawing/2014/main" id="{69A00061-768F-4654-8979-D890246F646C}"/>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02" name="Рисунок 101">
            <a:extLst>
              <a:ext uri="{FF2B5EF4-FFF2-40B4-BE49-F238E27FC236}">
                <a16:creationId xmlns="" xmlns:a16="http://schemas.microsoft.com/office/drawing/2014/main" id="{04CF9ED8-4B08-4428-B0C0-512D6860102E}"/>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03" name="Рисунок 102">
            <a:extLst>
              <a:ext uri="{FF2B5EF4-FFF2-40B4-BE49-F238E27FC236}">
                <a16:creationId xmlns="" xmlns:a16="http://schemas.microsoft.com/office/drawing/2014/main" id="{06B56C74-3B61-434E-9A18-89AB55AC5C06}"/>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04" name="Рисунок 103">
            <a:extLst>
              <a:ext uri="{FF2B5EF4-FFF2-40B4-BE49-F238E27FC236}">
                <a16:creationId xmlns="" xmlns:a16="http://schemas.microsoft.com/office/drawing/2014/main" id="{DC24BCF7-7F69-46A6-B6A9-722D12F98028}"/>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05" name="Рисунок 104">
            <a:extLst>
              <a:ext uri="{FF2B5EF4-FFF2-40B4-BE49-F238E27FC236}">
                <a16:creationId xmlns="" xmlns:a16="http://schemas.microsoft.com/office/drawing/2014/main" id="{1E9F442C-990B-4751-9DC5-3FDE323C6BA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1386417</xdr:colOff>
      <xdr:row>16</xdr:row>
      <xdr:rowOff>2117</xdr:rowOff>
    </xdr:from>
    <xdr:to>
      <xdr:col>4</xdr:col>
      <xdr:colOff>446279</xdr:colOff>
      <xdr:row>16</xdr:row>
      <xdr:rowOff>2117</xdr:rowOff>
    </xdr:to>
    <xdr:grpSp>
      <xdr:nvGrpSpPr>
        <xdr:cNvPr id="15" name="Группа 14">
          <a:extLst>
            <a:ext uri="{FF2B5EF4-FFF2-40B4-BE49-F238E27FC236}">
              <a16:creationId xmlns="" xmlns:a16="http://schemas.microsoft.com/office/drawing/2014/main" id="{00000000-0008-0000-0300-00000F000000}"/>
            </a:ext>
          </a:extLst>
        </xdr:cNvPr>
        <xdr:cNvGrpSpPr/>
      </xdr:nvGrpSpPr>
      <xdr:grpSpPr>
        <a:xfrm>
          <a:off x="3175000" y="5410200"/>
          <a:ext cx="4891279" cy="0"/>
          <a:chOff x="9270124" y="3662033"/>
          <a:chExt cx="5938226" cy="764532"/>
        </a:xfrm>
      </xdr:grpSpPr>
      <xdr:pic>
        <xdr:nvPicPr>
          <xdr:cNvPr id="16" name="Рисунок 15">
            <a:extLst>
              <a:ext uri="{FF2B5EF4-FFF2-40B4-BE49-F238E27FC236}">
                <a16:creationId xmlns="" xmlns:a16="http://schemas.microsoft.com/office/drawing/2014/main" id="{00000000-0008-0000-0300-000010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 xmlns:a16="http://schemas.microsoft.com/office/drawing/2014/main" id="{00000000-0008-0000-0300-000011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 xmlns:a16="http://schemas.microsoft.com/office/drawing/2014/main" id="{00000000-0008-0000-0300-000012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 xmlns:a16="http://schemas.microsoft.com/office/drawing/2014/main" id="{00000000-0008-0000-0300-000013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 xmlns:a16="http://schemas.microsoft.com/office/drawing/2014/main" id="{00000000-0008-0000-0300-000014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 xmlns:a16="http://schemas.microsoft.com/office/drawing/2014/main" id="{00000000-0008-0000-0300-000015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 xmlns:a16="http://schemas.microsoft.com/office/drawing/2014/main" id="{00000000-0008-0000-0300-000016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 xmlns:a16="http://schemas.microsoft.com/office/drawing/2014/main" id="{00000000-0008-0000-0300-000018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41" name="Группа 40">
          <a:extLst>
            <a:ext uri="{FF2B5EF4-FFF2-40B4-BE49-F238E27FC236}">
              <a16:creationId xmlns="" xmlns:a16="http://schemas.microsoft.com/office/drawing/2014/main" id="{00000000-0008-0000-0300-000029000000}"/>
            </a:ext>
          </a:extLst>
        </xdr:cNvPr>
        <xdr:cNvGrpSpPr/>
      </xdr:nvGrpSpPr>
      <xdr:grpSpPr>
        <a:xfrm>
          <a:off x="3175000" y="5410200"/>
          <a:ext cx="4891279" cy="0"/>
          <a:chOff x="9270124" y="3662033"/>
          <a:chExt cx="5938226" cy="764532"/>
        </a:xfrm>
      </xdr:grpSpPr>
      <xdr:pic>
        <xdr:nvPicPr>
          <xdr:cNvPr id="42" name="Рисунок 41">
            <a:extLst>
              <a:ext uri="{FF2B5EF4-FFF2-40B4-BE49-F238E27FC236}">
                <a16:creationId xmlns="" xmlns:a16="http://schemas.microsoft.com/office/drawing/2014/main" id="{00000000-0008-0000-0300-00002A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3" name="Рисунок 42">
            <a:extLst>
              <a:ext uri="{FF2B5EF4-FFF2-40B4-BE49-F238E27FC236}">
                <a16:creationId xmlns="" xmlns:a16="http://schemas.microsoft.com/office/drawing/2014/main" id="{00000000-0008-0000-0300-00002B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4" name="Рисунок 43">
            <a:extLst>
              <a:ext uri="{FF2B5EF4-FFF2-40B4-BE49-F238E27FC236}">
                <a16:creationId xmlns="" xmlns:a16="http://schemas.microsoft.com/office/drawing/2014/main" id="{00000000-0008-0000-0300-00002C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5" name="Рисунок 44">
            <a:extLst>
              <a:ext uri="{FF2B5EF4-FFF2-40B4-BE49-F238E27FC236}">
                <a16:creationId xmlns="" xmlns:a16="http://schemas.microsoft.com/office/drawing/2014/main" id="{00000000-0008-0000-0300-00002D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6" name="Рисунок 45">
            <a:extLst>
              <a:ext uri="{FF2B5EF4-FFF2-40B4-BE49-F238E27FC236}">
                <a16:creationId xmlns="" xmlns:a16="http://schemas.microsoft.com/office/drawing/2014/main" id="{00000000-0008-0000-0300-00002E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 name="Рисунок 46">
            <a:extLst>
              <a:ext uri="{FF2B5EF4-FFF2-40B4-BE49-F238E27FC236}">
                <a16:creationId xmlns="" xmlns:a16="http://schemas.microsoft.com/office/drawing/2014/main" id="{00000000-0008-0000-0300-00002F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8" name="Рисунок 47">
            <a:extLst>
              <a:ext uri="{FF2B5EF4-FFF2-40B4-BE49-F238E27FC236}">
                <a16:creationId xmlns="" xmlns:a16="http://schemas.microsoft.com/office/drawing/2014/main" id="{00000000-0008-0000-0300-000030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 name="Рисунок 48">
            <a:extLst>
              <a:ext uri="{FF2B5EF4-FFF2-40B4-BE49-F238E27FC236}">
                <a16:creationId xmlns="" xmlns:a16="http://schemas.microsoft.com/office/drawing/2014/main" id="{00000000-0008-0000-0300-000031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50" name="Рисунок 49">
            <a:extLst>
              <a:ext uri="{FF2B5EF4-FFF2-40B4-BE49-F238E27FC236}">
                <a16:creationId xmlns="" xmlns:a16="http://schemas.microsoft.com/office/drawing/2014/main" id="{00000000-0008-0000-0300-000032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51" name="Рисунок 50">
            <a:extLst>
              <a:ext uri="{FF2B5EF4-FFF2-40B4-BE49-F238E27FC236}">
                <a16:creationId xmlns="" xmlns:a16="http://schemas.microsoft.com/office/drawing/2014/main" id="{00000000-0008-0000-0300-000033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52" name="Рисунок 51">
            <a:extLst>
              <a:ext uri="{FF2B5EF4-FFF2-40B4-BE49-F238E27FC236}">
                <a16:creationId xmlns="" xmlns:a16="http://schemas.microsoft.com/office/drawing/2014/main" id="{00000000-0008-0000-0300-000034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53" name="Рисунок 52">
            <a:extLst>
              <a:ext uri="{FF2B5EF4-FFF2-40B4-BE49-F238E27FC236}">
                <a16:creationId xmlns="" xmlns:a16="http://schemas.microsoft.com/office/drawing/2014/main" id="{00000000-0008-0000-0300-000035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6</xdr:col>
      <xdr:colOff>686800</xdr:colOff>
      <xdr:row>127</xdr:row>
      <xdr:rowOff>125362</xdr:rowOff>
    </xdr:to>
    <xdr:pic>
      <xdr:nvPicPr>
        <xdr:cNvPr id="4" name="Рисунок 3">
          <a:extLst>
            <a:ext uri="{FF2B5EF4-FFF2-40B4-BE49-F238E27FC236}">
              <a16:creationId xmlns="" xmlns:a16="http://schemas.microsoft.com/office/drawing/2014/main" id="{1F63293B-1818-48B2-B26E-B32CD7A3526B}"/>
            </a:ext>
          </a:extLst>
        </xdr:cNvPr>
        <xdr:cNvPicPr>
          <a:picLocks noChangeAspect="1"/>
        </xdr:cNvPicPr>
      </xdr:nvPicPr>
      <xdr:blipFill>
        <a:blip xmlns:r="http://schemas.openxmlformats.org/officeDocument/2006/relationships" r:embed="rId1"/>
        <a:stretch>
          <a:fillRect/>
        </a:stretch>
      </xdr:blipFill>
      <xdr:spPr>
        <a:xfrm>
          <a:off x="0" y="18406533"/>
          <a:ext cx="8933333" cy="13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sorokovik/AppData/Local/Microsoft/Windows/INetCache/Content.Outlook/W7HJEAT3/&#1057;&#1074;&#1086;&#1076;&#1085;&#1099;&#1081;%20&#1087;&#1088;&#1072;&#1081;&#1089;-&#1083;&#1080;&#1089;&#1090;_01_03_2024_GPL%20(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Реестр продуктов"/>
      <sheetName val="Перечень Программ для ЭВМ"/>
      <sheetName val="Спека"/>
      <sheetName val="Континент 3.9"/>
      <sheetName val="Континент 3.9.3 KB"/>
      <sheetName val="Континент 4"/>
      <sheetName val="Континент АП-ZТN"/>
      <sheetName val="Secret Net Studio"/>
      <sheetName val="Secret Net LSP"/>
      <sheetName val="SN LSP и SNS"/>
      <sheetName val="vGate R2"/>
      <sheetName val="Континент WAF"/>
      <sheetName val="Соболь"/>
      <sheetName val="Континент TLS 2"/>
      <sheetName val="Secret MDM"/>
      <sheetName val="Jinn"/>
      <sheetName val="Континент 3.9 Экспорт"/>
      <sheetName val="Континент 3.7"/>
      <sheetName val="Терминал"/>
    </sheetNames>
    <sheetDataSet>
      <sheetData sheetId="0">
        <row r="1">
          <cell r="C1" t="str">
            <v>Бархатов Александр</v>
          </cell>
          <cell r="D1" t="str">
            <v>8 (495) 982 3020 доб. 478</v>
          </cell>
          <cell r="E1" t="str">
            <v>8 (985) 258-3814</v>
          </cell>
          <cell r="F1" t="str">
            <v>a.barkhatov@securitycode.ru</v>
          </cell>
        </row>
        <row r="2">
          <cell r="C2" t="str">
            <v>Глухов Роман</v>
          </cell>
          <cell r="D2" t="str">
            <v>8 (495) 982 3020 доб. 180</v>
          </cell>
          <cell r="E2" t="str">
            <v>8 (926) 183-64-68</v>
          </cell>
          <cell r="F2" t="str">
            <v>r.glukhov@securitycode.ru</v>
          </cell>
        </row>
        <row r="3">
          <cell r="C3" t="str">
            <v>Гойда Павел</v>
          </cell>
          <cell r="D3" t="str">
            <v>8 (495) 982 3020 доб. 484</v>
          </cell>
          <cell r="E3" t="str">
            <v>---</v>
          </cell>
          <cell r="F3" t="str">
            <v>p.goyda@securitycode.ru</v>
          </cell>
        </row>
        <row r="4">
          <cell r="C4" t="str">
            <v>Головкин Денис</v>
          </cell>
          <cell r="D4" t="str">
            <v>8 (495) 982-30-20 доб. 371</v>
          </cell>
          <cell r="E4" t="str">
            <v>8 (999) 98-98-534</v>
          </cell>
          <cell r="F4" t="str">
            <v>d.golovkin@securitycode.ru</v>
          </cell>
        </row>
        <row r="5">
          <cell r="C5" t="str">
            <v>Горохов Леонид</v>
          </cell>
          <cell r="D5" t="str">
            <v>8 (495) 982 3020 доб. 580</v>
          </cell>
          <cell r="E5" t="str">
            <v>8 (915) 228-09-21</v>
          </cell>
          <cell r="F5" t="str">
            <v>l.gorokhov@securitycode.ru</v>
          </cell>
        </row>
        <row r="6">
          <cell r="C6" t="str">
            <v>Гранацкий Александр</v>
          </cell>
          <cell r="D6" t="str">
            <v>8 (495) 982-30-20 доб. 319</v>
          </cell>
          <cell r="E6" t="str">
            <v>---</v>
          </cell>
          <cell r="F6" t="str">
            <v>a.granatskiy@securitycode.ru</v>
          </cell>
        </row>
        <row r="7">
          <cell r="C7" t="str">
            <v>Еремеев Дмитрий</v>
          </cell>
          <cell r="D7" t="str">
            <v>8 (495) 982-30-20 доб. 794</v>
          </cell>
          <cell r="E7" t="str">
            <v>8 (985) 166-88-16</v>
          </cell>
          <cell r="F7" t="str">
            <v>d.eremeev@securitycode.ru</v>
          </cell>
        </row>
        <row r="8">
          <cell r="C8" t="str">
            <v>Захарова Карина</v>
          </cell>
          <cell r="D8" t="str">
            <v>8 (495) 982 3020 доб. 503</v>
          </cell>
          <cell r="E8" t="str">
            <v>8 (916) 016-77-05</v>
          </cell>
          <cell r="F8" t="str">
            <v>k.zakharova@securitycode.ru</v>
          </cell>
        </row>
        <row r="9">
          <cell r="C9" t="str">
            <v>Земцова Татьяна</v>
          </cell>
          <cell r="D9" t="str">
            <v>8 (495) 982-30-20 доб. 113</v>
          </cell>
          <cell r="E9" t="str">
            <v>---</v>
          </cell>
          <cell r="F9" t="str">
            <v>t.zemtsova@securitycode.ru</v>
          </cell>
        </row>
        <row r="10">
          <cell r="C10" t="str">
            <v>Караваев Александр</v>
          </cell>
          <cell r="D10" t="str">
            <v>8 (495) 982-30-20 доб. 764</v>
          </cell>
          <cell r="E10" t="str">
            <v>---</v>
          </cell>
          <cell r="F10" t="str">
            <v>a.karavaev@securitycode.ru</v>
          </cell>
        </row>
        <row r="11">
          <cell r="C11" t="str">
            <v>Кунштейн Анжелика</v>
          </cell>
          <cell r="D11" t="str">
            <v>8 (495) 982-30-20 доб. 371</v>
          </cell>
          <cell r="E11" t="str">
            <v>8 (985) 366-82-62</v>
          </cell>
          <cell r="F11" t="str">
            <v>a.kunshteyn@securitycode.ru</v>
          </cell>
        </row>
        <row r="12">
          <cell r="C12" t="str">
            <v>Лопатин Роман</v>
          </cell>
          <cell r="D12" t="str">
            <v>8 (495) 982 3020 доб. 491</v>
          </cell>
          <cell r="E12" t="str">
            <v>---</v>
          </cell>
          <cell r="F12" t="str">
            <v>r.lopatin@securitycode.ru</v>
          </cell>
        </row>
        <row r="13">
          <cell r="C13" t="str">
            <v>Мущенко Сергей</v>
          </cell>
          <cell r="D13" t="str">
            <v>8 (495) 982 3020 доб. 889</v>
          </cell>
          <cell r="E13" t="str">
            <v>---</v>
          </cell>
          <cell r="F13" t="str">
            <v>s.mushchenko@securitycode.ru</v>
          </cell>
        </row>
        <row r="14">
          <cell r="C14" t="str">
            <v>Павлюченкова Екатерина</v>
          </cell>
          <cell r="D14" t="str">
            <v>8 (495) 982 3020 доб. 505</v>
          </cell>
          <cell r="F14" t="str">
            <v>e.p@securitycode.ru</v>
          </cell>
        </row>
        <row r="15">
          <cell r="C15" t="str">
            <v>Сидорова Елена</v>
          </cell>
          <cell r="D15" t="str">
            <v>8 (495) 982-30-20 доб. 247</v>
          </cell>
          <cell r="F15" t="str">
            <v>e.sidorova@securitycode.ru</v>
          </cell>
        </row>
        <row r="16">
          <cell r="C16" t="str">
            <v>Здорнова Ирина</v>
          </cell>
          <cell r="D16" t="str">
            <v>8 (495) 982-30-20 доб. 849</v>
          </cell>
          <cell r="E16" t="str">
            <v>---</v>
          </cell>
          <cell r="F16" t="str">
            <v>i.zdornovaф@securitycode.ru</v>
          </cell>
        </row>
        <row r="17">
          <cell r="C17" t="str">
            <v>Шатсков Дмитрий</v>
          </cell>
          <cell r="D17" t="str">
            <v>8 (495) 982-30-20 доб. 371</v>
          </cell>
          <cell r="E17" t="str">
            <v>---</v>
          </cell>
          <cell r="F17" t="str">
            <v>d.shatskov@securitycode.ru</v>
          </cell>
        </row>
        <row r="18">
          <cell r="C18" t="str">
            <v>Сидоров Николай</v>
          </cell>
          <cell r="D18" t="str">
            <v>9 (495) 982-30-20 доб. 828</v>
          </cell>
          <cell r="E18" t="str">
            <v>---</v>
          </cell>
          <cell r="F18" t="str">
            <v>n.sidorov@securitycode.ru</v>
          </cell>
        </row>
        <row r="19">
          <cell r="C19" t="str">
            <v>Салмин Павел</v>
          </cell>
          <cell r="D19" t="str">
            <v>8 (495) 982-30-20 доб. 233</v>
          </cell>
          <cell r="E19" t="str">
            <v>---</v>
          </cell>
          <cell r="F19" t="str">
            <v>p.salmin@securitycode.ru</v>
          </cell>
        </row>
        <row r="20">
          <cell r="C20" t="str">
            <v>Цепкова Ирина</v>
          </cell>
          <cell r="D20" t="str">
            <v>9 (495) 982-30-20 доб. 394</v>
          </cell>
          <cell r="E20" t="str">
            <v>---</v>
          </cell>
          <cell r="F20" t="str">
            <v>i.tsepkova@securitycode.ru</v>
          </cell>
        </row>
        <row r="21">
          <cell r="C21" t="str">
            <v>Голов Роман</v>
          </cell>
          <cell r="D21" t="str">
            <v>9 (495) 982-30-20 доб. 344</v>
          </cell>
          <cell r="E21" t="str">
            <v>---</v>
          </cell>
          <cell r="F21" t="str">
            <v>r.golov@securitycode.ru</v>
          </cell>
        </row>
        <row r="22">
          <cell r="C22" t="str">
            <v>Павлюк Евгений</v>
          </cell>
          <cell r="D22" t="str">
            <v>9 (495) 982-30-20 доб. 795</v>
          </cell>
          <cell r="E22" t="str">
            <v>---</v>
          </cell>
          <cell r="F22" t="str">
            <v>e.pavljuk@securitycode.ru</v>
          </cell>
        </row>
        <row r="23">
          <cell r="C23" t="str">
            <v>Мелкова Людмила</v>
          </cell>
          <cell r="D23" t="str">
            <v>9 (495) 982-30-20 доб. 115</v>
          </cell>
          <cell r="E23" t="str">
            <v>---</v>
          </cell>
          <cell r="F23" t="str">
            <v>l.melkova@securitycode.ru</v>
          </cell>
        </row>
        <row r="24">
          <cell r="C24" t="str">
            <v>Богомолов Игорь</v>
          </cell>
          <cell r="D24" t="str">
            <v>9 (495) 982-30-20 доб. 144</v>
          </cell>
          <cell r="E24" t="str">
            <v>---</v>
          </cell>
          <cell r="F24" t="str">
            <v>i.bogomolov@securitycode.ru</v>
          </cell>
        </row>
        <row r="25">
          <cell r="C25" t="str">
            <v>Бурматникова Марина</v>
          </cell>
          <cell r="D25" t="str">
            <v>9 (495) 982-30-20 доб. 415</v>
          </cell>
          <cell r="E25" t="str">
            <v>---</v>
          </cell>
          <cell r="F25" t="str">
            <v>m.burmatnikova@securitycode.ru</v>
          </cell>
        </row>
      </sheetData>
      <sheetData sheetId="1">
        <row r="5">
          <cell r="F5">
            <v>45352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Грань">
  <a:themeElements>
    <a:clrScheme name="Прайс">
      <a:dk1>
        <a:sysClr val="windowText" lastClr="000000"/>
      </a:dk1>
      <a:lt1>
        <a:sysClr val="window" lastClr="FFFFFF"/>
      </a:lt1>
      <a:dk2>
        <a:srgbClr val="2C3C43"/>
      </a:dk2>
      <a:lt2>
        <a:srgbClr val="EBEBEB"/>
      </a:lt2>
      <a:accent1>
        <a:srgbClr val="92CD49"/>
      </a:accent1>
      <a:accent2>
        <a:srgbClr val="93DE61"/>
      </a:accent2>
      <a:accent3>
        <a:srgbClr val="E6B91E"/>
      </a:accent3>
      <a:accent4>
        <a:srgbClr val="E76618"/>
      </a:accent4>
      <a:accent5>
        <a:srgbClr val="C42F1A"/>
      </a:accent5>
      <a:accent6>
        <a:srgbClr val="E7BC26"/>
      </a:accent6>
      <a:hlink>
        <a:srgbClr val="6C911C"/>
      </a:hlink>
      <a:folHlink>
        <a:srgbClr val="3A3A3A"/>
      </a:folHlink>
    </a:clrScheme>
    <a:fontScheme name="Грань">
      <a:majorFont>
        <a:latin typeface="Trebuchet MS"/>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Грань">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isp.gov.ru/pp719v2/pub/prod/rep/" TargetMode="External"/><Relationship Id="rId1" Type="http://schemas.openxmlformats.org/officeDocument/2006/relationships/hyperlink" Target="https://reestr.digital.gov.r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securitycode.ru/" TargetMode="External"/><Relationship Id="rId1" Type="http://schemas.openxmlformats.org/officeDocument/2006/relationships/hyperlink" Target="mailto:d.golovkin@securitycode.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509"/>
    <outlinePr summaryBelow="0"/>
    <pageSetUpPr fitToPage="1"/>
  </sheetPr>
  <dimension ref="A1:M156"/>
  <sheetViews>
    <sheetView showGridLines="0" tabSelected="1" zoomScale="90" zoomScaleNormal="90" zoomScaleSheetLayoutView="90" zoomScalePageLayoutView="96" workbookViewId="0">
      <selection activeCell="A26" sqref="A26:F26"/>
    </sheetView>
  </sheetViews>
  <sheetFormatPr defaultColWidth="9" defaultRowHeight="14" outlineLevelRow="3" x14ac:dyDescent="0.3"/>
  <cols>
    <col min="1" max="1" width="49.5" style="3" customWidth="1"/>
    <col min="2" max="2" width="40.5" style="3" customWidth="1"/>
    <col min="3" max="4" width="16.08203125" style="4" customWidth="1"/>
    <col min="5" max="5" width="37.5" style="5" customWidth="1"/>
    <col min="6" max="6" width="16" style="3" customWidth="1"/>
    <col min="7" max="7" width="2.5" style="50" hidden="1" customWidth="1"/>
    <col min="8" max="16384" width="9" style="10"/>
  </cols>
  <sheetData>
    <row r="1" spans="1:8" ht="33" customHeight="1" x14ac:dyDescent="0.2"/>
    <row r="2" spans="1:8" ht="10.5" customHeight="1" x14ac:dyDescent="0.2"/>
    <row r="4" spans="1:8" ht="82.5" customHeight="1" x14ac:dyDescent="0.2"/>
    <row r="5" spans="1:8" x14ac:dyDescent="0.3">
      <c r="E5" s="83" t="s">
        <v>136</v>
      </c>
      <c r="F5" s="84">
        <v>45474</v>
      </c>
    </row>
    <row r="6" spans="1:8" ht="14.25" x14ac:dyDescent="0.2">
      <c r="E6" s="85"/>
      <c r="F6" s="86"/>
    </row>
    <row r="7" spans="1:8" x14ac:dyDescent="0.3">
      <c r="E7" s="87"/>
      <c r="F7" s="88"/>
    </row>
    <row r="8" spans="1:8" x14ac:dyDescent="0.3">
      <c r="E8" s="87"/>
      <c r="F8" s="89"/>
    </row>
    <row r="9" spans="1:8" ht="14.25" x14ac:dyDescent="0.2">
      <c r="E9" s="369"/>
      <c r="F9" s="370"/>
      <c r="G9" s="99"/>
      <c r="H9" s="100"/>
    </row>
    <row r="10" spans="1:8" ht="14.25" x14ac:dyDescent="0.2">
      <c r="E10" s="90"/>
      <c r="F10" s="10"/>
      <c r="G10" s="10"/>
    </row>
    <row r="11" spans="1:8" s="53" customFormat="1" ht="27.75" customHeight="1" x14ac:dyDescent="0.3">
      <c r="A11" s="371" t="s">
        <v>137</v>
      </c>
      <c r="B11" s="372"/>
      <c r="C11" s="372"/>
      <c r="D11" s="372"/>
      <c r="E11" s="372"/>
      <c r="F11" s="373"/>
      <c r="G11" s="6"/>
    </row>
    <row r="12" spans="1:8" s="54" customFormat="1" ht="14.25" customHeight="1" x14ac:dyDescent="0.3">
      <c r="A12" s="42"/>
      <c r="B12" s="43"/>
      <c r="C12" s="44"/>
      <c r="D12" s="44"/>
      <c r="E12" s="45"/>
      <c r="F12" s="46"/>
      <c r="G12" s="51"/>
    </row>
    <row r="13" spans="1:8" s="52" customFormat="1" ht="18" customHeight="1" x14ac:dyDescent="0.35">
      <c r="A13" s="343" t="s">
        <v>138</v>
      </c>
      <c r="B13" s="344"/>
      <c r="C13" s="344"/>
      <c r="D13" s="344"/>
      <c r="E13" s="344"/>
      <c r="F13" s="345"/>
      <c r="G13" s="57"/>
    </row>
    <row r="14" spans="1:8" s="52" customFormat="1" ht="18.75" customHeight="1" outlineLevel="1" x14ac:dyDescent="0.35">
      <c r="A14" s="2" t="s">
        <v>152</v>
      </c>
      <c r="B14" s="1"/>
      <c r="C14" s="1"/>
      <c r="D14" s="1"/>
      <c r="E14" s="1"/>
      <c r="F14" s="1"/>
      <c r="G14" s="57"/>
    </row>
    <row r="15" spans="1:8" s="94" customFormat="1" ht="21" customHeight="1" outlineLevel="2" x14ac:dyDescent="0.35">
      <c r="A15" s="352" t="s">
        <v>1257</v>
      </c>
      <c r="B15" s="353"/>
      <c r="C15" s="353"/>
      <c r="D15" s="353"/>
      <c r="E15" s="353"/>
      <c r="F15" s="354"/>
      <c r="G15" s="93"/>
      <c r="H15" s="101"/>
    </row>
    <row r="16" spans="1:8" s="94" customFormat="1" ht="21" customHeight="1" outlineLevel="2" x14ac:dyDescent="0.35">
      <c r="A16" s="366" t="s">
        <v>903</v>
      </c>
      <c r="B16" s="367"/>
      <c r="C16" s="367"/>
      <c r="D16" s="367"/>
      <c r="E16" s="367"/>
      <c r="F16" s="368"/>
      <c r="G16" s="93"/>
    </row>
    <row r="17" spans="1:13" s="94" customFormat="1" ht="21" customHeight="1" outlineLevel="2" x14ac:dyDescent="0.35">
      <c r="A17" s="352" t="s">
        <v>1425</v>
      </c>
      <c r="B17" s="353"/>
      <c r="C17" s="353"/>
      <c r="D17" s="353"/>
      <c r="E17" s="353"/>
      <c r="F17" s="354"/>
      <c r="G17" s="93"/>
    </row>
    <row r="18" spans="1:13" s="52" customFormat="1" ht="18.75" customHeight="1" outlineLevel="1" x14ac:dyDescent="0.35">
      <c r="A18" s="2" t="s">
        <v>762</v>
      </c>
      <c r="B18" s="1"/>
      <c r="C18" s="1"/>
      <c r="D18" s="1"/>
      <c r="E18" s="1"/>
      <c r="F18" s="1"/>
      <c r="G18" s="57"/>
    </row>
    <row r="19" spans="1:13" s="94" customFormat="1" ht="21" customHeight="1" outlineLevel="2" x14ac:dyDescent="0.35">
      <c r="A19" s="366" t="s">
        <v>763</v>
      </c>
      <c r="B19" s="367"/>
      <c r="C19" s="367"/>
      <c r="D19" s="367"/>
      <c r="E19" s="367"/>
      <c r="F19" s="368"/>
      <c r="G19" s="93"/>
      <c r="H19" s="101"/>
    </row>
    <row r="20" spans="1:13" s="52" customFormat="1" ht="18.75" customHeight="1" outlineLevel="1" x14ac:dyDescent="0.35">
      <c r="A20" s="2" t="s">
        <v>427</v>
      </c>
      <c r="B20" s="1"/>
      <c r="C20" s="1"/>
      <c r="D20" s="1"/>
      <c r="E20" s="1"/>
      <c r="F20" s="1"/>
      <c r="G20" s="57"/>
    </row>
    <row r="21" spans="1:13" s="94" customFormat="1" ht="21" customHeight="1" outlineLevel="2" x14ac:dyDescent="0.35">
      <c r="A21" s="352" t="s">
        <v>153</v>
      </c>
      <c r="B21" s="353"/>
      <c r="C21" s="353"/>
      <c r="D21" s="353"/>
      <c r="E21" s="353"/>
      <c r="F21" s="354"/>
      <c r="G21" s="93"/>
      <c r="H21" s="377" t="s">
        <v>138</v>
      </c>
      <c r="I21" s="377"/>
      <c r="J21" s="377"/>
      <c r="K21" s="377"/>
      <c r="L21" s="377"/>
      <c r="M21" s="377"/>
    </row>
    <row r="22" spans="1:13" s="94" customFormat="1" ht="21" customHeight="1" outlineLevel="3" x14ac:dyDescent="0.35">
      <c r="A22" s="337" t="s">
        <v>362</v>
      </c>
      <c r="B22" s="338"/>
      <c r="C22" s="338"/>
      <c r="D22" s="338"/>
      <c r="E22" s="338"/>
      <c r="F22" s="339"/>
      <c r="G22" s="93"/>
    </row>
    <row r="23" spans="1:13" s="94" customFormat="1" ht="21" customHeight="1" outlineLevel="3" x14ac:dyDescent="0.35">
      <c r="A23" s="374" t="s">
        <v>363</v>
      </c>
      <c r="B23" s="375"/>
      <c r="C23" s="375"/>
      <c r="D23" s="375"/>
      <c r="E23" s="375"/>
      <c r="F23" s="376"/>
      <c r="G23" s="93"/>
    </row>
    <row r="24" spans="1:13" s="94" customFormat="1" ht="21" customHeight="1" outlineLevel="2" x14ac:dyDescent="0.35">
      <c r="A24" s="366" t="s">
        <v>1444</v>
      </c>
      <c r="B24" s="367"/>
      <c r="C24" s="367"/>
      <c r="D24" s="367"/>
      <c r="E24" s="367"/>
      <c r="F24" s="368"/>
      <c r="G24" s="93"/>
      <c r="H24" s="377" t="s">
        <v>138</v>
      </c>
      <c r="I24" s="377"/>
      <c r="J24" s="377"/>
      <c r="K24" s="377"/>
      <c r="L24" s="377"/>
      <c r="M24" s="377"/>
    </row>
    <row r="25" spans="1:13" s="94" customFormat="1" ht="21" customHeight="1" outlineLevel="3" x14ac:dyDescent="0.35">
      <c r="A25" s="374" t="s">
        <v>1445</v>
      </c>
      <c r="B25" s="375"/>
      <c r="C25" s="375"/>
      <c r="D25" s="375"/>
      <c r="E25" s="375"/>
      <c r="F25" s="376"/>
      <c r="G25" s="93"/>
    </row>
    <row r="26" spans="1:13" s="94" customFormat="1" ht="21" customHeight="1" outlineLevel="2" x14ac:dyDescent="0.35">
      <c r="A26" s="366" t="s">
        <v>154</v>
      </c>
      <c r="B26" s="367"/>
      <c r="C26" s="367"/>
      <c r="D26" s="367"/>
      <c r="E26" s="367"/>
      <c r="F26" s="368"/>
      <c r="G26" s="93"/>
    </row>
    <row r="27" spans="1:13" s="94" customFormat="1" ht="21" customHeight="1" outlineLevel="3" x14ac:dyDescent="0.35">
      <c r="A27" s="374" t="s">
        <v>364</v>
      </c>
      <c r="B27" s="375"/>
      <c r="C27" s="375"/>
      <c r="D27" s="375"/>
      <c r="E27" s="375"/>
      <c r="F27" s="376"/>
      <c r="G27" s="93"/>
    </row>
    <row r="28" spans="1:13" s="94" customFormat="1" ht="21" customHeight="1" outlineLevel="3" x14ac:dyDescent="0.35">
      <c r="A28" s="337" t="s">
        <v>365</v>
      </c>
      <c r="B28" s="338"/>
      <c r="C28" s="338"/>
      <c r="D28" s="338"/>
      <c r="E28" s="338"/>
      <c r="F28" s="339"/>
      <c r="G28" s="93"/>
    </row>
    <row r="29" spans="1:13" s="52" customFormat="1" ht="18.75" customHeight="1" outlineLevel="1" x14ac:dyDescent="0.35">
      <c r="A29" s="2" t="s">
        <v>428</v>
      </c>
      <c r="B29" s="1"/>
      <c r="C29" s="1"/>
      <c r="D29" s="1"/>
      <c r="E29" s="1"/>
      <c r="F29" s="1"/>
      <c r="G29" s="57"/>
    </row>
    <row r="30" spans="1:13" s="94" customFormat="1" ht="21" customHeight="1" outlineLevel="2" x14ac:dyDescent="0.35">
      <c r="A30" s="352" t="s">
        <v>153</v>
      </c>
      <c r="B30" s="353"/>
      <c r="C30" s="353"/>
      <c r="D30" s="353"/>
      <c r="E30" s="353"/>
      <c r="F30" s="354"/>
      <c r="G30" s="93"/>
    </row>
    <row r="31" spans="1:13" s="94" customFormat="1" ht="21" customHeight="1" outlineLevel="3" x14ac:dyDescent="0.35">
      <c r="A31" s="337" t="s">
        <v>3692</v>
      </c>
      <c r="B31" s="338"/>
      <c r="C31" s="338"/>
      <c r="D31" s="338"/>
      <c r="E31" s="338"/>
      <c r="F31" s="339"/>
      <c r="G31" s="93"/>
    </row>
    <row r="32" spans="1:13" s="94" customFormat="1" ht="21" customHeight="1" outlineLevel="3" x14ac:dyDescent="0.35">
      <c r="A32" s="374" t="s">
        <v>3693</v>
      </c>
      <c r="B32" s="375"/>
      <c r="C32" s="375"/>
      <c r="D32" s="375"/>
      <c r="E32" s="375"/>
      <c r="F32" s="376"/>
      <c r="G32" s="93"/>
    </row>
    <row r="33" spans="1:7" s="94" customFormat="1" ht="21" customHeight="1" outlineLevel="3" x14ac:dyDescent="0.35">
      <c r="A33" s="337" t="s">
        <v>3695</v>
      </c>
      <c r="B33" s="338"/>
      <c r="C33" s="338"/>
      <c r="D33" s="338"/>
      <c r="E33" s="338"/>
      <c r="F33" s="339"/>
      <c r="G33" s="301"/>
    </row>
    <row r="34" spans="1:7" s="298" customFormat="1" ht="21" customHeight="1" outlineLevel="3" x14ac:dyDescent="0.25">
      <c r="A34" s="334" t="s">
        <v>776</v>
      </c>
      <c r="B34" s="335"/>
      <c r="C34" s="335"/>
      <c r="D34" s="335"/>
      <c r="E34" s="335"/>
      <c r="F34" s="336"/>
      <c r="G34" s="297"/>
    </row>
    <row r="35" spans="1:7" s="300" customFormat="1" ht="21" customHeight="1" outlineLevel="3" x14ac:dyDescent="0.25">
      <c r="A35" s="340" t="s">
        <v>777</v>
      </c>
      <c r="B35" s="341"/>
      <c r="C35" s="341"/>
      <c r="D35" s="341"/>
      <c r="E35" s="341"/>
      <c r="F35" s="342"/>
      <c r="G35" s="268"/>
    </row>
    <row r="36" spans="1:7" s="303" customFormat="1" ht="21" customHeight="1" outlineLevel="2" x14ac:dyDescent="0.3">
      <c r="A36" s="355" t="s">
        <v>154</v>
      </c>
      <c r="B36" s="356"/>
      <c r="C36" s="356"/>
      <c r="D36" s="356"/>
      <c r="E36" s="356"/>
      <c r="F36" s="357"/>
      <c r="G36" s="302"/>
    </row>
    <row r="37" spans="1:7" s="300" customFormat="1" ht="21" customHeight="1" outlineLevel="3" x14ac:dyDescent="0.25">
      <c r="A37" s="340" t="s">
        <v>778</v>
      </c>
      <c r="B37" s="341"/>
      <c r="C37" s="341"/>
      <c r="D37" s="341"/>
      <c r="E37" s="341"/>
      <c r="F37" s="342"/>
      <c r="G37" s="299"/>
    </row>
    <row r="38" spans="1:7" s="298" customFormat="1" ht="21" customHeight="1" outlineLevel="3" x14ac:dyDescent="0.25">
      <c r="A38" s="334" t="s">
        <v>779</v>
      </c>
      <c r="B38" s="335"/>
      <c r="C38" s="335"/>
      <c r="D38" s="335"/>
      <c r="E38" s="335"/>
      <c r="F38" s="336"/>
      <c r="G38" s="297"/>
    </row>
    <row r="39" spans="1:7" s="300" customFormat="1" ht="21" customHeight="1" outlineLevel="3" x14ac:dyDescent="0.25">
      <c r="A39" s="340" t="s">
        <v>780</v>
      </c>
      <c r="B39" s="341"/>
      <c r="C39" s="341"/>
      <c r="D39" s="341"/>
      <c r="E39" s="341"/>
      <c r="F39" s="342"/>
      <c r="G39" s="299"/>
    </row>
    <row r="40" spans="1:7" s="298" customFormat="1" ht="21" customHeight="1" outlineLevel="3" x14ac:dyDescent="0.25">
      <c r="A40" s="334" t="s">
        <v>781</v>
      </c>
      <c r="B40" s="335"/>
      <c r="C40" s="335"/>
      <c r="D40" s="335"/>
      <c r="E40" s="335"/>
      <c r="F40" s="336"/>
      <c r="G40" s="297"/>
    </row>
    <row r="41" spans="1:7" s="303" customFormat="1" ht="21" customHeight="1" outlineLevel="2" x14ac:dyDescent="0.3">
      <c r="A41" s="360" t="s">
        <v>254</v>
      </c>
      <c r="B41" s="361"/>
      <c r="C41" s="361"/>
      <c r="D41" s="361"/>
      <c r="E41" s="361"/>
      <c r="F41" s="362"/>
      <c r="G41" s="302"/>
    </row>
    <row r="42" spans="1:7" s="298" customFormat="1" ht="21" customHeight="1" outlineLevel="3" x14ac:dyDescent="0.25">
      <c r="A42" s="334" t="s">
        <v>3696</v>
      </c>
      <c r="B42" s="335"/>
      <c r="C42" s="335"/>
      <c r="D42" s="335"/>
      <c r="E42" s="335"/>
      <c r="F42" s="336"/>
      <c r="G42" s="297"/>
    </row>
    <row r="43" spans="1:7" s="300" customFormat="1" ht="21" customHeight="1" outlineLevel="3" x14ac:dyDescent="0.25">
      <c r="A43" s="340" t="s">
        <v>3697</v>
      </c>
      <c r="B43" s="341"/>
      <c r="C43" s="341"/>
      <c r="D43" s="341"/>
      <c r="E43" s="341"/>
      <c r="F43" s="342"/>
      <c r="G43" s="299"/>
    </row>
    <row r="44" spans="1:7" s="298" customFormat="1" ht="21" customHeight="1" outlineLevel="3" x14ac:dyDescent="0.25">
      <c r="A44" s="334" t="s">
        <v>3698</v>
      </c>
      <c r="B44" s="335"/>
      <c r="C44" s="335"/>
      <c r="D44" s="335"/>
      <c r="E44" s="335"/>
      <c r="F44" s="336"/>
      <c r="G44" s="297"/>
    </row>
    <row r="45" spans="1:7" s="298" customFormat="1" ht="21" customHeight="1" outlineLevel="3" x14ac:dyDescent="0.25">
      <c r="A45" s="340" t="s">
        <v>782</v>
      </c>
      <c r="B45" s="341"/>
      <c r="C45" s="341"/>
      <c r="D45" s="341"/>
      <c r="E45" s="341"/>
      <c r="F45" s="342"/>
      <c r="G45" s="297"/>
    </row>
    <row r="46" spans="1:7" s="298" customFormat="1" ht="21" customHeight="1" outlineLevel="3" x14ac:dyDescent="0.25">
      <c r="A46" s="334" t="s">
        <v>783</v>
      </c>
      <c r="B46" s="335"/>
      <c r="C46" s="335"/>
      <c r="D46" s="335"/>
      <c r="E46" s="335"/>
      <c r="F46" s="336"/>
      <c r="G46" s="297"/>
    </row>
    <row r="47" spans="1:7" s="307" customFormat="1" ht="21" customHeight="1" outlineLevel="2" x14ac:dyDescent="0.3">
      <c r="A47" s="360" t="s">
        <v>929</v>
      </c>
      <c r="B47" s="361"/>
      <c r="C47" s="361"/>
      <c r="D47" s="361"/>
      <c r="E47" s="361"/>
      <c r="F47" s="362"/>
      <c r="G47" s="306"/>
    </row>
    <row r="48" spans="1:7" s="298" customFormat="1" ht="21" customHeight="1" outlineLevel="3" x14ac:dyDescent="0.25">
      <c r="A48" s="334" t="s">
        <v>930</v>
      </c>
      <c r="B48" s="335"/>
      <c r="C48" s="335"/>
      <c r="D48" s="335"/>
      <c r="E48" s="335"/>
      <c r="F48" s="336"/>
      <c r="G48" s="297"/>
    </row>
    <row r="49" spans="1:7" s="52" customFormat="1" ht="18.75" customHeight="1" x14ac:dyDescent="0.35">
      <c r="A49" s="343" t="s">
        <v>139</v>
      </c>
      <c r="B49" s="344"/>
      <c r="C49" s="344"/>
      <c r="D49" s="344"/>
      <c r="E49" s="344"/>
      <c r="F49" s="345"/>
      <c r="G49" s="57"/>
    </row>
    <row r="50" spans="1:7" s="52" customFormat="1" ht="18.75" customHeight="1" outlineLevel="1" x14ac:dyDescent="0.35">
      <c r="A50" s="2" t="s">
        <v>339</v>
      </c>
      <c r="B50" s="1"/>
      <c r="C50" s="1"/>
      <c r="D50" s="1"/>
      <c r="E50" s="1"/>
      <c r="F50" s="1"/>
      <c r="G50" s="57"/>
    </row>
    <row r="51" spans="1:7" s="94" customFormat="1" ht="21" customHeight="1" outlineLevel="2" x14ac:dyDescent="0.35">
      <c r="A51" s="366" t="s">
        <v>924</v>
      </c>
      <c r="B51" s="367"/>
      <c r="C51" s="367"/>
      <c r="D51" s="367"/>
      <c r="E51" s="367"/>
      <c r="F51" s="368"/>
      <c r="G51" s="93"/>
    </row>
    <row r="52" spans="1:7" s="52" customFormat="1" ht="18.75" customHeight="1" outlineLevel="1" x14ac:dyDescent="0.35">
      <c r="A52" s="2" t="s">
        <v>356</v>
      </c>
      <c r="B52" s="1"/>
      <c r="C52" s="1"/>
      <c r="D52" s="1"/>
      <c r="E52" s="1"/>
      <c r="F52" s="1"/>
      <c r="G52" s="57"/>
    </row>
    <row r="53" spans="1:7" s="94" customFormat="1" ht="21" customHeight="1" outlineLevel="2" x14ac:dyDescent="0.35">
      <c r="A53" s="352" t="s">
        <v>925</v>
      </c>
      <c r="B53" s="353"/>
      <c r="C53" s="353"/>
      <c r="D53" s="353"/>
      <c r="E53" s="353"/>
      <c r="F53" s="354"/>
      <c r="G53" s="93"/>
    </row>
    <row r="54" spans="1:7" s="52" customFormat="1" ht="18.75" customHeight="1" outlineLevel="1" x14ac:dyDescent="0.35">
      <c r="A54" s="2" t="s">
        <v>1274</v>
      </c>
      <c r="B54" s="1"/>
      <c r="C54" s="1"/>
      <c r="D54" s="1"/>
      <c r="E54" s="1"/>
      <c r="F54" s="1"/>
      <c r="G54" s="57"/>
    </row>
    <row r="55" spans="1:7" s="94" customFormat="1" ht="21" customHeight="1" outlineLevel="2" x14ac:dyDescent="0.35">
      <c r="A55" s="366" t="s">
        <v>3699</v>
      </c>
      <c r="B55" s="367"/>
      <c r="C55" s="367"/>
      <c r="D55" s="367"/>
      <c r="E55" s="367"/>
      <c r="F55" s="368"/>
      <c r="G55" s="93"/>
    </row>
    <row r="56" spans="1:7" s="94" customFormat="1" ht="21" customHeight="1" outlineLevel="2" x14ac:dyDescent="0.35">
      <c r="A56" s="325" t="s">
        <v>3701</v>
      </c>
      <c r="B56" s="326"/>
      <c r="C56" s="326"/>
      <c r="D56" s="326"/>
      <c r="E56" s="326"/>
      <c r="F56" s="327"/>
      <c r="G56" s="93"/>
    </row>
    <row r="57" spans="1:7" s="94" customFormat="1" ht="21" customHeight="1" outlineLevel="2" x14ac:dyDescent="0.35">
      <c r="A57" s="331" t="s">
        <v>3704</v>
      </c>
      <c r="B57" s="332"/>
      <c r="C57" s="332"/>
      <c r="D57" s="332"/>
      <c r="E57" s="332"/>
      <c r="F57" s="333"/>
      <c r="G57" s="93"/>
    </row>
    <row r="58" spans="1:7" s="94" customFormat="1" ht="21" customHeight="1" outlineLevel="2" x14ac:dyDescent="0.35">
      <c r="A58" s="328" t="s">
        <v>3705</v>
      </c>
      <c r="B58" s="329"/>
      <c r="C58" s="329"/>
      <c r="D58" s="329"/>
      <c r="E58" s="329"/>
      <c r="F58" s="330"/>
      <c r="G58" s="93"/>
    </row>
    <row r="59" spans="1:7" s="255" customFormat="1" ht="21" customHeight="1" outlineLevel="2" x14ac:dyDescent="0.35">
      <c r="A59" s="331" t="s">
        <v>3706</v>
      </c>
      <c r="B59" s="332"/>
      <c r="C59" s="332"/>
      <c r="D59" s="332"/>
      <c r="E59" s="332"/>
      <c r="F59" s="333"/>
      <c r="G59" s="254"/>
    </row>
    <row r="60" spans="1:7" s="255" customFormat="1" ht="21" customHeight="1" outlineLevel="2" x14ac:dyDescent="0.35">
      <c r="A60" s="325" t="s">
        <v>3707</v>
      </c>
      <c r="B60" s="326"/>
      <c r="C60" s="326"/>
      <c r="D60" s="326"/>
      <c r="E60" s="326"/>
      <c r="F60" s="327"/>
      <c r="G60" s="254"/>
    </row>
    <row r="61" spans="1:7" s="255" customFormat="1" ht="21" customHeight="1" outlineLevel="2" x14ac:dyDescent="0.35">
      <c r="A61" s="331" t="s">
        <v>3708</v>
      </c>
      <c r="B61" s="332"/>
      <c r="C61" s="332"/>
      <c r="D61" s="332"/>
      <c r="E61" s="332"/>
      <c r="F61" s="333"/>
      <c r="G61" s="254"/>
    </row>
    <row r="62" spans="1:7" s="255" customFormat="1" ht="21" customHeight="1" outlineLevel="2" x14ac:dyDescent="0.35">
      <c r="A62" s="325" t="s">
        <v>3709</v>
      </c>
      <c r="B62" s="326"/>
      <c r="C62" s="326"/>
      <c r="D62" s="326"/>
      <c r="E62" s="326"/>
      <c r="F62" s="327"/>
      <c r="G62" s="254"/>
    </row>
    <row r="63" spans="1:7" s="309" customFormat="1" ht="21" customHeight="1" outlineLevel="2" x14ac:dyDescent="0.3">
      <c r="A63" s="310" t="s">
        <v>3777</v>
      </c>
      <c r="B63" s="304"/>
      <c r="C63" s="304"/>
      <c r="D63" s="304"/>
      <c r="E63" s="304"/>
      <c r="F63" s="304"/>
      <c r="G63" s="308"/>
    </row>
    <row r="64" spans="1:7" s="309" customFormat="1" ht="21" customHeight="1" outlineLevel="2" x14ac:dyDescent="0.3">
      <c r="A64" s="311" t="s">
        <v>3788</v>
      </c>
      <c r="B64" s="305"/>
      <c r="C64" s="305"/>
      <c r="D64" s="305"/>
      <c r="E64" s="305"/>
      <c r="F64" s="305"/>
      <c r="G64" s="308"/>
    </row>
    <row r="65" spans="1:7" s="309" customFormat="1" ht="21" customHeight="1" outlineLevel="2" x14ac:dyDescent="0.3">
      <c r="A65" s="310" t="s">
        <v>3790</v>
      </c>
      <c r="B65" s="304"/>
      <c r="C65" s="304"/>
      <c r="D65" s="304"/>
      <c r="E65" s="304"/>
      <c r="F65" s="304"/>
      <c r="G65" s="308"/>
    </row>
    <row r="66" spans="1:7" s="309" customFormat="1" ht="21" customHeight="1" outlineLevel="2" x14ac:dyDescent="0.3">
      <c r="A66" s="311" t="s">
        <v>3789</v>
      </c>
      <c r="B66" s="305"/>
      <c r="C66" s="305"/>
      <c r="D66" s="305"/>
      <c r="E66" s="305"/>
      <c r="F66" s="305"/>
      <c r="G66" s="308"/>
    </row>
    <row r="67" spans="1:7" s="309" customFormat="1" ht="21" customHeight="1" outlineLevel="2" x14ac:dyDescent="0.3">
      <c r="A67" s="310" t="s">
        <v>3783</v>
      </c>
      <c r="B67" s="304"/>
      <c r="C67" s="304"/>
      <c r="D67" s="304"/>
      <c r="E67" s="304"/>
      <c r="F67" s="304"/>
      <c r="G67" s="308"/>
    </row>
    <row r="68" spans="1:7" s="309" customFormat="1" ht="21" customHeight="1" outlineLevel="2" x14ac:dyDescent="0.3">
      <c r="A68" s="311" t="s">
        <v>3784</v>
      </c>
      <c r="B68" s="305"/>
      <c r="C68" s="305"/>
      <c r="D68" s="305"/>
      <c r="E68" s="305"/>
      <c r="F68" s="305"/>
      <c r="G68" s="308"/>
    </row>
    <row r="69" spans="1:7" s="309" customFormat="1" ht="21" customHeight="1" outlineLevel="2" x14ac:dyDescent="0.3">
      <c r="A69" s="310" t="s">
        <v>3785</v>
      </c>
      <c r="B69" s="304"/>
      <c r="C69" s="304"/>
      <c r="D69" s="304"/>
      <c r="E69" s="304"/>
      <c r="F69" s="304"/>
      <c r="G69" s="308"/>
    </row>
    <row r="70" spans="1:7" s="52" customFormat="1" ht="18.75" customHeight="1" outlineLevel="1" x14ac:dyDescent="0.35">
      <c r="A70" s="2" t="s">
        <v>421</v>
      </c>
      <c r="B70" s="1"/>
      <c r="C70" s="1"/>
      <c r="D70" s="1"/>
      <c r="E70" s="1"/>
      <c r="F70" s="1"/>
      <c r="G70" s="57"/>
    </row>
    <row r="71" spans="1:7" s="313" customFormat="1" ht="21" customHeight="1" outlineLevel="2" x14ac:dyDescent="0.35">
      <c r="A71" s="363" t="s">
        <v>3710</v>
      </c>
      <c r="B71" s="364"/>
      <c r="C71" s="364"/>
      <c r="D71" s="364"/>
      <c r="E71" s="364"/>
      <c r="F71" s="365"/>
      <c r="G71" s="312"/>
    </row>
    <row r="72" spans="1:7" s="313" customFormat="1" ht="21" customHeight="1" outlineLevel="2" x14ac:dyDescent="0.35">
      <c r="A72" s="349" t="s">
        <v>3700</v>
      </c>
      <c r="B72" s="350"/>
      <c r="C72" s="350"/>
      <c r="D72" s="350"/>
      <c r="E72" s="350"/>
      <c r="F72" s="351"/>
      <c r="G72" s="312"/>
    </row>
    <row r="73" spans="1:7" s="313" customFormat="1" ht="21" customHeight="1" outlineLevel="2" x14ac:dyDescent="0.35">
      <c r="A73" s="346" t="s">
        <v>3702</v>
      </c>
      <c r="B73" s="347"/>
      <c r="C73" s="347"/>
      <c r="D73" s="347"/>
      <c r="E73" s="347"/>
      <c r="F73" s="348"/>
      <c r="G73" s="312"/>
    </row>
    <row r="74" spans="1:7" s="313" customFormat="1" ht="21" customHeight="1" outlineLevel="2" x14ac:dyDescent="0.35">
      <c r="A74" s="349" t="s">
        <v>3703</v>
      </c>
      <c r="B74" s="350"/>
      <c r="C74" s="350"/>
      <c r="D74" s="350"/>
      <c r="E74" s="350"/>
      <c r="F74" s="351"/>
      <c r="G74" s="312"/>
    </row>
    <row r="75" spans="1:7" s="313" customFormat="1" ht="21" customHeight="1" outlineLevel="2" x14ac:dyDescent="0.35">
      <c r="A75" s="346" t="s">
        <v>3701</v>
      </c>
      <c r="B75" s="347"/>
      <c r="C75" s="347"/>
      <c r="D75" s="347"/>
      <c r="E75" s="347"/>
      <c r="F75" s="348"/>
      <c r="G75" s="312"/>
    </row>
    <row r="76" spans="1:7" s="313" customFormat="1" ht="21" customHeight="1" outlineLevel="2" x14ac:dyDescent="0.35">
      <c r="A76" s="349" t="s">
        <v>3704</v>
      </c>
      <c r="B76" s="350"/>
      <c r="C76" s="350"/>
      <c r="D76" s="350"/>
      <c r="E76" s="350"/>
      <c r="F76" s="351"/>
      <c r="G76" s="312"/>
    </row>
    <row r="77" spans="1:7" s="314" customFormat="1" ht="21" customHeight="1" outlineLevel="2" x14ac:dyDescent="0.35">
      <c r="A77" s="358" t="s">
        <v>3705</v>
      </c>
      <c r="B77" s="358"/>
      <c r="C77" s="358"/>
      <c r="D77" s="358"/>
      <c r="E77" s="358"/>
      <c r="F77" s="358"/>
    </row>
    <row r="78" spans="1:7" s="314" customFormat="1" ht="21" customHeight="1" outlineLevel="2" x14ac:dyDescent="0.35">
      <c r="A78" s="359" t="s">
        <v>3706</v>
      </c>
      <c r="B78" s="359"/>
      <c r="C78" s="359"/>
      <c r="D78" s="359"/>
      <c r="E78" s="359"/>
      <c r="F78" s="359"/>
    </row>
    <row r="79" spans="1:7" s="316" customFormat="1" ht="21" customHeight="1" outlineLevel="2" x14ac:dyDescent="0.35">
      <c r="A79" s="346" t="s">
        <v>3707</v>
      </c>
      <c r="B79" s="347"/>
      <c r="C79" s="347"/>
      <c r="D79" s="347"/>
      <c r="E79" s="347"/>
      <c r="F79" s="348"/>
      <c r="G79" s="315"/>
    </row>
    <row r="80" spans="1:7" s="316" customFormat="1" ht="21" customHeight="1" outlineLevel="2" x14ac:dyDescent="0.35">
      <c r="A80" s="349" t="s">
        <v>3708</v>
      </c>
      <c r="B80" s="350"/>
      <c r="C80" s="350"/>
      <c r="D80" s="350"/>
      <c r="E80" s="350"/>
      <c r="F80" s="351"/>
      <c r="G80" s="315"/>
    </row>
    <row r="81" spans="1:7" s="313" customFormat="1" ht="21" customHeight="1" outlineLevel="2" x14ac:dyDescent="0.35">
      <c r="A81" s="346" t="s">
        <v>3711</v>
      </c>
      <c r="B81" s="347"/>
      <c r="C81" s="347"/>
      <c r="D81" s="347"/>
      <c r="E81" s="347"/>
      <c r="F81" s="348"/>
      <c r="G81" s="312"/>
    </row>
    <row r="82" spans="1:7" s="316" customFormat="1" ht="21" customHeight="1" outlineLevel="2" x14ac:dyDescent="0.35">
      <c r="A82" s="349" t="s">
        <v>3709</v>
      </c>
      <c r="B82" s="350"/>
      <c r="C82" s="350"/>
      <c r="D82" s="350"/>
      <c r="E82" s="350"/>
      <c r="F82" s="351"/>
      <c r="G82" s="315"/>
    </row>
    <row r="83" spans="1:7" s="316" customFormat="1" ht="21" customHeight="1" outlineLevel="2" x14ac:dyDescent="0.35">
      <c r="A83" s="346" t="s">
        <v>3712</v>
      </c>
      <c r="B83" s="347"/>
      <c r="C83" s="347"/>
      <c r="D83" s="347"/>
      <c r="E83" s="347"/>
      <c r="F83" s="348"/>
      <c r="G83" s="315"/>
    </row>
    <row r="84" spans="1:7" s="316" customFormat="1" ht="21" customHeight="1" outlineLevel="2" x14ac:dyDescent="0.35">
      <c r="A84" s="317" t="s">
        <v>3777</v>
      </c>
      <c r="B84" s="318"/>
      <c r="C84" s="318"/>
      <c r="D84" s="318"/>
      <c r="E84" s="318"/>
      <c r="F84" s="318"/>
      <c r="G84" s="315"/>
    </row>
    <row r="85" spans="1:7" s="316" customFormat="1" ht="21" customHeight="1" outlineLevel="2" x14ac:dyDescent="0.35">
      <c r="A85" s="319" t="s">
        <v>3778</v>
      </c>
      <c r="B85" s="320"/>
      <c r="C85" s="320"/>
      <c r="D85" s="320"/>
      <c r="E85" s="320"/>
      <c r="F85" s="320"/>
      <c r="G85" s="315"/>
    </row>
    <row r="86" spans="1:7" s="316" customFormat="1" ht="21" customHeight="1" outlineLevel="2" x14ac:dyDescent="0.35">
      <c r="A86" s="317" t="s">
        <v>3779</v>
      </c>
      <c r="B86" s="318"/>
      <c r="C86" s="318"/>
      <c r="D86" s="318"/>
      <c r="E86" s="318"/>
      <c r="F86" s="318"/>
      <c r="G86" s="315"/>
    </row>
    <row r="87" spans="1:7" s="316" customFormat="1" ht="21" customHeight="1" outlineLevel="2" x14ac:dyDescent="0.35">
      <c r="A87" s="319" t="s">
        <v>3780</v>
      </c>
      <c r="B87" s="320"/>
      <c r="C87" s="320"/>
      <c r="D87" s="320"/>
      <c r="E87" s="320"/>
      <c r="F87" s="320"/>
      <c r="G87" s="315"/>
    </row>
    <row r="88" spans="1:7" s="322" customFormat="1" ht="21" customHeight="1" outlineLevel="2" x14ac:dyDescent="0.35">
      <c r="A88" s="317" t="s">
        <v>3781</v>
      </c>
      <c r="B88" s="318"/>
      <c r="C88" s="318"/>
      <c r="D88" s="318"/>
      <c r="E88" s="318"/>
      <c r="F88" s="318"/>
      <c r="G88" s="321"/>
    </row>
    <row r="89" spans="1:7" s="322" customFormat="1" ht="21" customHeight="1" outlineLevel="2" x14ac:dyDescent="0.35">
      <c r="A89" s="319" t="s">
        <v>3782</v>
      </c>
      <c r="B89" s="320"/>
      <c r="C89" s="320"/>
      <c r="D89" s="320"/>
      <c r="E89" s="320"/>
      <c r="F89" s="320"/>
      <c r="G89" s="321"/>
    </row>
    <row r="90" spans="1:7" s="322" customFormat="1" ht="21" customHeight="1" outlineLevel="2" x14ac:dyDescent="0.35">
      <c r="A90" s="317" t="s">
        <v>3783</v>
      </c>
      <c r="B90" s="318"/>
      <c r="C90" s="318"/>
      <c r="D90" s="318"/>
      <c r="E90" s="318"/>
      <c r="F90" s="318"/>
      <c r="G90" s="321"/>
    </row>
    <row r="91" spans="1:7" s="322" customFormat="1" ht="21" customHeight="1" outlineLevel="2" x14ac:dyDescent="0.35">
      <c r="A91" s="319" t="s">
        <v>3784</v>
      </c>
      <c r="B91" s="320"/>
      <c r="C91" s="320"/>
      <c r="D91" s="320"/>
      <c r="E91" s="320"/>
      <c r="F91" s="320"/>
      <c r="G91" s="321"/>
    </row>
    <row r="92" spans="1:7" s="322" customFormat="1" ht="21" customHeight="1" outlineLevel="2" x14ac:dyDescent="0.35">
      <c r="A92" s="317" t="s">
        <v>3785</v>
      </c>
      <c r="B92" s="318"/>
      <c r="C92" s="318"/>
      <c r="D92" s="318"/>
      <c r="E92" s="318"/>
      <c r="F92" s="318"/>
      <c r="G92" s="321"/>
    </row>
    <row r="93" spans="1:7" s="52" customFormat="1" ht="18.75" customHeight="1" outlineLevel="1" x14ac:dyDescent="0.35">
      <c r="A93" s="2" t="s">
        <v>860</v>
      </c>
      <c r="B93" s="1"/>
      <c r="C93" s="1"/>
      <c r="D93" s="1"/>
      <c r="E93" s="1"/>
      <c r="F93" s="1"/>
      <c r="G93" s="57"/>
    </row>
    <row r="94" spans="1:7" s="259" customFormat="1" ht="21" customHeight="1" outlineLevel="2" x14ac:dyDescent="0.3">
      <c r="A94" s="331" t="s">
        <v>3700</v>
      </c>
      <c r="B94" s="332"/>
      <c r="C94" s="332"/>
      <c r="D94" s="332"/>
      <c r="E94" s="332"/>
      <c r="F94" s="333"/>
      <c r="G94" s="258"/>
    </row>
    <row r="95" spans="1:7" s="257" customFormat="1" ht="21" customHeight="1" outlineLevel="2" x14ac:dyDescent="0.3">
      <c r="A95" s="325" t="s">
        <v>3702</v>
      </c>
      <c r="B95" s="326"/>
      <c r="C95" s="326"/>
      <c r="D95" s="326"/>
      <c r="E95" s="326"/>
      <c r="F95" s="327"/>
      <c r="G95" s="256"/>
    </row>
    <row r="96" spans="1:7" s="257" customFormat="1" ht="21" customHeight="1" outlineLevel="2" x14ac:dyDescent="0.3">
      <c r="A96" s="331" t="s">
        <v>3705</v>
      </c>
      <c r="B96" s="332"/>
      <c r="C96" s="332"/>
      <c r="D96" s="332"/>
      <c r="E96" s="332"/>
      <c r="F96" s="333"/>
      <c r="G96" s="256"/>
    </row>
    <row r="97" spans="1:7" s="257" customFormat="1" ht="21" customHeight="1" outlineLevel="2" x14ac:dyDescent="0.3">
      <c r="A97" s="328" t="s">
        <v>3706</v>
      </c>
      <c r="B97" s="329"/>
      <c r="C97" s="329"/>
      <c r="D97" s="329"/>
      <c r="E97" s="329"/>
      <c r="F97" s="330"/>
      <c r="G97" s="256"/>
    </row>
    <row r="98" spans="1:7" s="257" customFormat="1" ht="21" customHeight="1" outlineLevel="2" x14ac:dyDescent="0.3">
      <c r="A98" s="331" t="s">
        <v>3707</v>
      </c>
      <c r="B98" s="332"/>
      <c r="C98" s="332"/>
      <c r="D98" s="332"/>
      <c r="E98" s="332"/>
      <c r="F98" s="333"/>
      <c r="G98" s="256"/>
    </row>
    <row r="99" spans="1:7" s="257" customFormat="1" ht="21" customHeight="1" outlineLevel="2" x14ac:dyDescent="0.3">
      <c r="A99" s="325" t="s">
        <v>3708</v>
      </c>
      <c r="B99" s="326"/>
      <c r="C99" s="326"/>
      <c r="D99" s="326"/>
      <c r="E99" s="326"/>
      <c r="F99" s="327"/>
      <c r="G99" s="256"/>
    </row>
    <row r="100" spans="1:7" s="257" customFormat="1" ht="21" customHeight="1" outlineLevel="2" x14ac:dyDescent="0.3">
      <c r="A100" s="331" t="s">
        <v>3709</v>
      </c>
      <c r="B100" s="332"/>
      <c r="C100" s="332"/>
      <c r="D100" s="332"/>
      <c r="E100" s="332"/>
      <c r="F100" s="333"/>
      <c r="G100" s="256"/>
    </row>
    <row r="101" spans="1:7" s="309" customFormat="1" ht="21" customHeight="1" outlineLevel="2" x14ac:dyDescent="0.3">
      <c r="A101" s="355" t="s">
        <v>3712</v>
      </c>
      <c r="B101" s="356"/>
      <c r="C101" s="356"/>
      <c r="D101" s="356"/>
      <c r="E101" s="356"/>
      <c r="F101" s="357"/>
      <c r="G101" s="308"/>
    </row>
    <row r="102" spans="1:7" s="309" customFormat="1" ht="21" customHeight="1" outlineLevel="2" x14ac:dyDescent="0.35">
      <c r="A102" s="317" t="s">
        <v>3778</v>
      </c>
      <c r="B102" s="304"/>
      <c r="C102" s="304"/>
      <c r="D102" s="304"/>
      <c r="E102" s="304"/>
      <c r="F102" s="304"/>
      <c r="G102" s="308"/>
    </row>
    <row r="103" spans="1:7" s="309" customFormat="1" ht="21" customHeight="1" outlineLevel="2" x14ac:dyDescent="0.35">
      <c r="A103" s="323" t="s">
        <v>3786</v>
      </c>
      <c r="B103" s="305"/>
      <c r="C103" s="305"/>
      <c r="D103" s="305"/>
      <c r="E103" s="305"/>
      <c r="F103" s="305"/>
      <c r="G103" s="308"/>
    </row>
    <row r="104" spans="1:7" s="309" customFormat="1" ht="21" customHeight="1" outlineLevel="2" x14ac:dyDescent="0.35">
      <c r="A104" s="317" t="s">
        <v>3782</v>
      </c>
      <c r="B104" s="304"/>
      <c r="C104" s="304"/>
      <c r="D104" s="304"/>
      <c r="E104" s="304"/>
      <c r="F104" s="304"/>
      <c r="G104" s="308"/>
    </row>
    <row r="105" spans="1:7" s="309" customFormat="1" ht="21" customHeight="1" outlineLevel="2" x14ac:dyDescent="0.35">
      <c r="A105" s="323" t="s">
        <v>3787</v>
      </c>
      <c r="B105" s="305"/>
      <c r="C105" s="305"/>
      <c r="D105" s="305"/>
      <c r="E105" s="305"/>
      <c r="F105" s="305"/>
      <c r="G105" s="308"/>
    </row>
    <row r="106" spans="1:7" s="309" customFormat="1" ht="21" customHeight="1" outlineLevel="2" x14ac:dyDescent="0.35">
      <c r="A106" s="317" t="s">
        <v>3784</v>
      </c>
      <c r="B106" s="304"/>
      <c r="C106" s="304"/>
      <c r="D106" s="304"/>
      <c r="E106" s="304"/>
      <c r="F106" s="304"/>
      <c r="G106" s="308"/>
    </row>
    <row r="107" spans="1:7" s="309" customFormat="1" ht="21" customHeight="1" outlineLevel="2" x14ac:dyDescent="0.35">
      <c r="A107" s="324" t="s">
        <v>3785</v>
      </c>
      <c r="B107" s="305"/>
      <c r="C107" s="305"/>
      <c r="D107" s="305"/>
      <c r="E107" s="305"/>
      <c r="F107" s="305"/>
      <c r="G107" s="308"/>
    </row>
    <row r="108" spans="1:7" s="52" customFormat="1" ht="18.75" customHeight="1" outlineLevel="1" x14ac:dyDescent="0.35">
      <c r="A108" s="2" t="s">
        <v>865</v>
      </c>
      <c r="B108" s="1"/>
      <c r="C108" s="1"/>
      <c r="D108" s="1"/>
      <c r="E108" s="1"/>
      <c r="F108" s="1"/>
      <c r="G108" s="57"/>
    </row>
    <row r="109" spans="1:7" s="257" customFormat="1" ht="21" customHeight="1" outlineLevel="2" x14ac:dyDescent="0.3">
      <c r="A109" s="331" t="s">
        <v>3715</v>
      </c>
      <c r="B109" s="332"/>
      <c r="C109" s="332"/>
      <c r="D109" s="332"/>
      <c r="E109" s="332"/>
      <c r="F109" s="333"/>
      <c r="G109" s="256"/>
    </row>
    <row r="110" spans="1:7" s="257" customFormat="1" ht="21" customHeight="1" outlineLevel="2" x14ac:dyDescent="0.3">
      <c r="A110" s="328" t="s">
        <v>3716</v>
      </c>
      <c r="B110" s="329"/>
      <c r="C110" s="329"/>
      <c r="D110" s="329"/>
      <c r="E110" s="329"/>
      <c r="F110" s="330"/>
      <c r="G110" s="256"/>
    </row>
    <row r="111" spans="1:7" s="257" customFormat="1" ht="21" customHeight="1" outlineLevel="2" x14ac:dyDescent="0.3">
      <c r="A111" s="331" t="s">
        <v>3717</v>
      </c>
      <c r="B111" s="332"/>
      <c r="C111" s="332"/>
      <c r="D111" s="332"/>
      <c r="E111" s="332"/>
      <c r="F111" s="333"/>
      <c r="G111" s="256"/>
    </row>
    <row r="112" spans="1:7" s="257" customFormat="1" ht="21" customHeight="1" outlineLevel="2" x14ac:dyDescent="0.3">
      <c r="A112" s="328" t="s">
        <v>3718</v>
      </c>
      <c r="B112" s="329"/>
      <c r="C112" s="329"/>
      <c r="D112" s="329"/>
      <c r="E112" s="329"/>
      <c r="F112" s="330"/>
      <c r="G112" s="256"/>
    </row>
    <row r="113" spans="1:7" s="257" customFormat="1" ht="21" customHeight="1" outlineLevel="2" x14ac:dyDescent="0.3">
      <c r="A113" s="331" t="s">
        <v>3719</v>
      </c>
      <c r="B113" s="332"/>
      <c r="C113" s="332"/>
      <c r="D113" s="332"/>
      <c r="E113" s="332"/>
      <c r="F113" s="333"/>
      <c r="G113" s="256"/>
    </row>
    <row r="114" spans="1:7" s="257" customFormat="1" ht="21" customHeight="1" outlineLevel="2" x14ac:dyDescent="0.3">
      <c r="A114" s="328" t="s">
        <v>3720</v>
      </c>
      <c r="B114" s="329"/>
      <c r="C114" s="329"/>
      <c r="D114" s="329"/>
      <c r="E114" s="329"/>
      <c r="F114" s="330"/>
      <c r="G114" s="256"/>
    </row>
    <row r="115" spans="1:7" s="257" customFormat="1" ht="21" customHeight="1" outlineLevel="2" x14ac:dyDescent="0.3">
      <c r="A115" s="331" t="s">
        <v>3721</v>
      </c>
      <c r="B115" s="332"/>
      <c r="C115" s="332"/>
      <c r="D115" s="332"/>
      <c r="E115" s="332"/>
      <c r="F115" s="333"/>
      <c r="G115" s="256"/>
    </row>
    <row r="116" spans="1:7" s="257" customFormat="1" ht="21" customHeight="1" outlineLevel="2" x14ac:dyDescent="0.3">
      <c r="A116" s="328" t="s">
        <v>3722</v>
      </c>
      <c r="B116" s="329"/>
      <c r="C116" s="329"/>
      <c r="D116" s="329"/>
      <c r="E116" s="329"/>
      <c r="F116" s="330"/>
      <c r="G116" s="256"/>
    </row>
    <row r="117" spans="1:7" s="257" customFormat="1" ht="21" customHeight="1" outlineLevel="2" x14ac:dyDescent="0.3">
      <c r="A117" s="331" t="s">
        <v>3723</v>
      </c>
      <c r="B117" s="332"/>
      <c r="C117" s="332"/>
      <c r="D117" s="332"/>
      <c r="E117" s="332"/>
      <c r="F117" s="333"/>
      <c r="G117" s="256"/>
    </row>
    <row r="118" spans="1:7" s="257" customFormat="1" ht="21" customHeight="1" outlineLevel="2" x14ac:dyDescent="0.3">
      <c r="A118" s="328" t="s">
        <v>3724</v>
      </c>
      <c r="B118" s="329"/>
      <c r="C118" s="329"/>
      <c r="D118" s="329"/>
      <c r="E118" s="329"/>
      <c r="F118" s="330"/>
      <c r="G118" s="256"/>
    </row>
    <row r="119" spans="1:7" s="257" customFormat="1" ht="21" customHeight="1" outlineLevel="2" x14ac:dyDescent="0.3">
      <c r="A119" s="331" t="s">
        <v>3725</v>
      </c>
      <c r="B119" s="332"/>
      <c r="C119" s="332"/>
      <c r="D119" s="332"/>
      <c r="E119" s="332"/>
      <c r="F119" s="333"/>
      <c r="G119" s="256"/>
    </row>
    <row r="120" spans="1:7" s="257" customFormat="1" ht="21" customHeight="1" outlineLevel="2" x14ac:dyDescent="0.3">
      <c r="A120" s="328" t="s">
        <v>3726</v>
      </c>
      <c r="B120" s="329"/>
      <c r="C120" s="329"/>
      <c r="D120" s="329"/>
      <c r="E120" s="329"/>
      <c r="F120" s="330"/>
      <c r="G120" s="256"/>
    </row>
    <row r="121" spans="1:7" s="257" customFormat="1" ht="21" customHeight="1" outlineLevel="2" x14ac:dyDescent="0.3">
      <c r="A121" s="331" t="s">
        <v>3727</v>
      </c>
      <c r="B121" s="332"/>
      <c r="C121" s="332"/>
      <c r="D121" s="332"/>
      <c r="E121" s="332"/>
      <c r="F121" s="333"/>
      <c r="G121" s="256"/>
    </row>
    <row r="122" spans="1:7" s="257" customFormat="1" ht="21" customHeight="1" outlineLevel="2" x14ac:dyDescent="0.3">
      <c r="A122" s="328" t="s">
        <v>3728</v>
      </c>
      <c r="B122" s="329"/>
      <c r="C122" s="329"/>
      <c r="D122" s="329"/>
      <c r="E122" s="329"/>
      <c r="F122" s="330"/>
      <c r="G122" s="256"/>
    </row>
    <row r="123" spans="1:7" s="257" customFormat="1" ht="21" customHeight="1" outlineLevel="2" x14ac:dyDescent="0.3">
      <c r="A123" s="331" t="s">
        <v>3729</v>
      </c>
      <c r="B123" s="332"/>
      <c r="C123" s="332"/>
      <c r="D123" s="332"/>
      <c r="E123" s="332"/>
      <c r="F123" s="333"/>
      <c r="G123" s="256"/>
    </row>
    <row r="124" spans="1:7" s="259" customFormat="1" ht="21" customHeight="1" outlineLevel="2" x14ac:dyDescent="0.3">
      <c r="A124" s="331" t="s">
        <v>926</v>
      </c>
      <c r="B124" s="332"/>
      <c r="C124" s="332"/>
      <c r="D124" s="332"/>
      <c r="E124" s="332"/>
      <c r="F124" s="333"/>
      <c r="G124" s="258"/>
    </row>
    <row r="125" spans="1:7" s="52" customFormat="1" ht="18.75" customHeight="1" outlineLevel="1" x14ac:dyDescent="0.35">
      <c r="A125" s="2" t="s">
        <v>1093</v>
      </c>
      <c r="B125" s="1"/>
      <c r="C125" s="1"/>
      <c r="D125" s="1"/>
      <c r="E125" s="1"/>
      <c r="F125" s="1"/>
      <c r="G125" s="57"/>
    </row>
    <row r="126" spans="1:7" s="94" customFormat="1" ht="21" customHeight="1" outlineLevel="2" x14ac:dyDescent="0.35">
      <c r="A126" s="352" t="s">
        <v>1098</v>
      </c>
      <c r="B126" s="353"/>
      <c r="C126" s="353"/>
      <c r="D126" s="353"/>
      <c r="E126" s="353"/>
      <c r="F126" s="354"/>
      <c r="G126" s="93"/>
    </row>
    <row r="127" spans="1:7" s="94" customFormat="1" ht="21" customHeight="1" outlineLevel="2" x14ac:dyDescent="0.35">
      <c r="A127" s="366" t="s">
        <v>1099</v>
      </c>
      <c r="B127" s="367"/>
      <c r="C127" s="367"/>
      <c r="D127" s="367"/>
      <c r="E127" s="367"/>
      <c r="F127" s="368"/>
      <c r="G127" s="93"/>
    </row>
    <row r="128" spans="1:7" s="52" customFormat="1" ht="18.75" customHeight="1" outlineLevel="1" x14ac:dyDescent="0.35">
      <c r="A128" s="2" t="s">
        <v>1062</v>
      </c>
      <c r="B128" s="1"/>
      <c r="C128" s="1"/>
      <c r="D128" s="1"/>
      <c r="E128" s="1"/>
      <c r="F128" s="1"/>
      <c r="G128" s="57"/>
    </row>
    <row r="129" spans="1:7" s="261" customFormat="1" ht="21" customHeight="1" outlineLevel="2" x14ac:dyDescent="0.3">
      <c r="A129" s="325" t="s">
        <v>966</v>
      </c>
      <c r="B129" s="326"/>
      <c r="C129" s="326"/>
      <c r="D129" s="326"/>
      <c r="E129" s="326"/>
      <c r="F129" s="327"/>
      <c r="G129" s="260"/>
    </row>
    <row r="130" spans="1:7" s="263" customFormat="1" ht="21" customHeight="1" outlineLevel="2" x14ac:dyDescent="0.3">
      <c r="A130" s="331" t="s">
        <v>3713</v>
      </c>
      <c r="B130" s="332"/>
      <c r="C130" s="332"/>
      <c r="D130" s="332"/>
      <c r="E130" s="332"/>
      <c r="F130" s="333"/>
      <c r="G130" s="262"/>
    </row>
    <row r="131" spans="1:7" s="265" customFormat="1" ht="21" customHeight="1" outlineLevel="2" x14ac:dyDescent="0.3">
      <c r="A131" s="325" t="s">
        <v>3499</v>
      </c>
      <c r="B131" s="326"/>
      <c r="C131" s="326"/>
      <c r="D131" s="326"/>
      <c r="E131" s="326"/>
      <c r="F131" s="327"/>
      <c r="G131" s="264"/>
    </row>
    <row r="132" spans="1:7" s="52" customFormat="1" ht="18.75" customHeight="1" outlineLevel="1" x14ac:dyDescent="0.35">
      <c r="A132" s="2" t="s">
        <v>140</v>
      </c>
      <c r="B132" s="1"/>
      <c r="C132" s="1"/>
      <c r="D132" s="1"/>
      <c r="E132" s="1"/>
      <c r="F132" s="1"/>
      <c r="G132" s="57"/>
    </row>
    <row r="133" spans="1:7" s="94" customFormat="1" ht="21" customHeight="1" outlineLevel="2" x14ac:dyDescent="0.35">
      <c r="A133" s="352" t="s">
        <v>1245</v>
      </c>
      <c r="B133" s="353"/>
      <c r="C133" s="353"/>
      <c r="D133" s="353"/>
      <c r="E133" s="353"/>
      <c r="F133" s="354"/>
      <c r="G133" s="93"/>
    </row>
    <row r="134" spans="1:7" s="52" customFormat="1" ht="21" customHeight="1" x14ac:dyDescent="0.35">
      <c r="A134" s="343" t="s">
        <v>141</v>
      </c>
      <c r="B134" s="344"/>
      <c r="C134" s="344"/>
      <c r="D134" s="344"/>
      <c r="E134" s="344"/>
      <c r="F134" s="345"/>
      <c r="G134" s="57"/>
    </row>
    <row r="135" spans="1:7" s="52" customFormat="1" ht="21" customHeight="1" outlineLevel="1" x14ac:dyDescent="0.35">
      <c r="A135" s="2" t="s">
        <v>155</v>
      </c>
      <c r="B135" s="1"/>
      <c r="C135" s="1"/>
      <c r="D135" s="1"/>
      <c r="E135" s="1"/>
      <c r="F135" s="1"/>
      <c r="G135" s="57"/>
    </row>
    <row r="136" spans="1:7" s="94" customFormat="1" ht="21" customHeight="1" outlineLevel="2" x14ac:dyDescent="0.35">
      <c r="A136" s="366" t="s">
        <v>3691</v>
      </c>
      <c r="B136" s="367"/>
      <c r="C136" s="367"/>
      <c r="D136" s="367"/>
      <c r="E136" s="367"/>
      <c r="F136" s="368"/>
      <c r="G136" s="93"/>
    </row>
    <row r="137" spans="1:7" s="52" customFormat="1" ht="18" customHeight="1" x14ac:dyDescent="0.35">
      <c r="A137" s="343" t="s">
        <v>142</v>
      </c>
      <c r="B137" s="344"/>
      <c r="C137" s="344"/>
      <c r="D137" s="344"/>
      <c r="E137" s="344"/>
      <c r="F137" s="345"/>
      <c r="G137" s="57"/>
    </row>
    <row r="138" spans="1:7" s="52" customFormat="1" ht="18.75" customHeight="1" outlineLevel="1" x14ac:dyDescent="0.35">
      <c r="A138" s="2" t="s">
        <v>1561</v>
      </c>
      <c r="B138" s="1"/>
      <c r="C138" s="1"/>
      <c r="D138" s="1"/>
      <c r="E138" s="1"/>
      <c r="F138" s="1"/>
      <c r="G138" s="57"/>
    </row>
    <row r="139" spans="1:7" s="94" customFormat="1" ht="21" customHeight="1" outlineLevel="2" x14ac:dyDescent="0.35">
      <c r="A139" s="352" t="s">
        <v>1559</v>
      </c>
      <c r="B139" s="353"/>
      <c r="C139" s="353"/>
      <c r="D139" s="353"/>
      <c r="E139" s="353"/>
      <c r="F139" s="354"/>
      <c r="G139" s="93"/>
    </row>
    <row r="140" spans="1:7" s="257" customFormat="1" ht="21" customHeight="1" outlineLevel="2" x14ac:dyDescent="0.3">
      <c r="A140" s="331" t="s">
        <v>1560</v>
      </c>
      <c r="B140" s="332"/>
      <c r="C140" s="332"/>
      <c r="D140" s="332"/>
      <c r="E140" s="332"/>
      <c r="F140" s="333"/>
      <c r="G140" s="256"/>
    </row>
    <row r="141" spans="1:7" s="52" customFormat="1" ht="18.75" customHeight="1" outlineLevel="1" x14ac:dyDescent="0.35">
      <c r="A141" s="2" t="s">
        <v>143</v>
      </c>
      <c r="B141" s="1"/>
      <c r="C141" s="1"/>
      <c r="D141" s="1"/>
      <c r="E141" s="1"/>
      <c r="F141" s="1"/>
      <c r="G141" s="57"/>
    </row>
    <row r="142" spans="1:7" s="259" customFormat="1" ht="21" customHeight="1" outlineLevel="2" x14ac:dyDescent="0.3">
      <c r="A142" s="328" t="s">
        <v>785</v>
      </c>
      <c r="B142" s="329"/>
      <c r="C142" s="329"/>
      <c r="D142" s="329"/>
      <c r="E142" s="329"/>
      <c r="F142" s="330"/>
      <c r="G142" s="258"/>
    </row>
    <row r="143" spans="1:7" s="257" customFormat="1" ht="21" customHeight="1" outlineLevel="2" x14ac:dyDescent="0.3">
      <c r="A143" s="331" t="s">
        <v>786</v>
      </c>
      <c r="B143" s="332"/>
      <c r="C143" s="332"/>
      <c r="D143" s="332"/>
      <c r="E143" s="332"/>
      <c r="F143" s="333"/>
      <c r="G143" s="256"/>
    </row>
    <row r="144" spans="1:7" s="52" customFormat="1" ht="16.5" customHeight="1" x14ac:dyDescent="0.35">
      <c r="A144" s="343" t="s">
        <v>289</v>
      </c>
      <c r="B144" s="344"/>
      <c r="C144" s="344"/>
      <c r="D144" s="344"/>
      <c r="E144" s="344"/>
      <c r="F144" s="345"/>
      <c r="G144" s="57"/>
    </row>
    <row r="145" spans="1:7" s="52" customFormat="1" ht="18.75" customHeight="1" outlineLevel="1" x14ac:dyDescent="0.35">
      <c r="A145" s="2" t="s">
        <v>290</v>
      </c>
      <c r="B145" s="1"/>
      <c r="C145" s="1"/>
      <c r="D145" s="1"/>
      <c r="E145" s="1"/>
      <c r="F145" s="1"/>
      <c r="G145" s="57"/>
    </row>
    <row r="146" spans="1:7" s="94" customFormat="1" ht="21" customHeight="1" outlineLevel="2" x14ac:dyDescent="0.35">
      <c r="A146" s="352" t="s">
        <v>697</v>
      </c>
      <c r="B146" s="353"/>
      <c r="C146" s="353"/>
      <c r="D146" s="353"/>
      <c r="E146" s="353"/>
      <c r="F146" s="354"/>
      <c r="G146" s="93"/>
    </row>
    <row r="147" spans="1:7" s="52" customFormat="1" ht="15.75" customHeight="1" outlineLevel="1" x14ac:dyDescent="0.35">
      <c r="A147" s="343"/>
      <c r="B147" s="344"/>
      <c r="C147" s="344"/>
      <c r="D147" s="344"/>
      <c r="E147" s="344"/>
      <c r="F147" s="345"/>
      <c r="G147" s="57"/>
    </row>
    <row r="149" spans="1:7" ht="14.25" customHeight="1" x14ac:dyDescent="0.35">
      <c r="A149" s="4"/>
      <c r="B149" s="4"/>
      <c r="E149" s="41"/>
      <c r="F149" s="92" t="s">
        <v>89</v>
      </c>
    </row>
    <row r="150" spans="1:7" ht="14.25" customHeight="1" x14ac:dyDescent="0.35">
      <c r="E150" s="41"/>
      <c r="F150" s="91" t="s">
        <v>90</v>
      </c>
    </row>
    <row r="151" spans="1:7" ht="22.5" customHeight="1" x14ac:dyDescent="0.35">
      <c r="E151" s="41"/>
      <c r="F151" s="91" t="s">
        <v>553</v>
      </c>
    </row>
    <row r="152" spans="1:7" ht="14.25" customHeight="1" x14ac:dyDescent="0.35">
      <c r="E152" s="41"/>
      <c r="F152" s="91" t="s">
        <v>1625</v>
      </c>
    </row>
    <row r="153" spans="1:7" ht="14.25" customHeight="1" x14ac:dyDescent="0.35">
      <c r="A153" s="86" t="s">
        <v>941</v>
      </c>
      <c r="E153" s="41"/>
      <c r="F153" s="91"/>
    </row>
    <row r="154" spans="1:7" x14ac:dyDescent="0.3">
      <c r="A154" s="147"/>
      <c r="B154" s="86" t="s">
        <v>942</v>
      </c>
    </row>
    <row r="155" spans="1:7" x14ac:dyDescent="0.3">
      <c r="A155" s="148"/>
      <c r="B155" s="86" t="s">
        <v>943</v>
      </c>
    </row>
    <row r="156" spans="1:7" x14ac:dyDescent="0.3">
      <c r="A156" s="149"/>
      <c r="B156" s="86" t="s">
        <v>944</v>
      </c>
    </row>
  </sheetData>
  <mergeCells count="117">
    <mergeCell ref="A20:F20"/>
    <mergeCell ref="H24:M24"/>
    <mergeCell ref="A81:F81"/>
    <mergeCell ref="H21:M21"/>
    <mergeCell ref="A22:F22"/>
    <mergeCell ref="A23:F23"/>
    <mergeCell ref="A28:F28"/>
    <mergeCell ref="A27:F27"/>
    <mergeCell ref="A26:F26"/>
    <mergeCell ref="A24:F24"/>
    <mergeCell ref="A21:F21"/>
    <mergeCell ref="A53:F53"/>
    <mergeCell ref="A51:F51"/>
    <mergeCell ref="A49:F49"/>
    <mergeCell ref="A50:F50"/>
    <mergeCell ref="A52:F52"/>
    <mergeCell ref="A56:F56"/>
    <mergeCell ref="A57:F57"/>
    <mergeCell ref="A60:F60"/>
    <mergeCell ref="A61:F61"/>
    <mergeCell ref="A58:F58"/>
    <mergeCell ref="A59:F59"/>
    <mergeCell ref="A55:F55"/>
    <mergeCell ref="A32:F32"/>
    <mergeCell ref="A25:F25"/>
    <mergeCell ref="A29:F29"/>
    <mergeCell ref="A40:F40"/>
    <mergeCell ref="A37:F37"/>
    <mergeCell ref="A35:F35"/>
    <mergeCell ref="A30:F30"/>
    <mergeCell ref="A31:F31"/>
    <mergeCell ref="A36:F36"/>
    <mergeCell ref="A41:F41"/>
    <mergeCell ref="E9:F9"/>
    <mergeCell ref="A11:F11"/>
    <mergeCell ref="A13:F13"/>
    <mergeCell ref="A14:F14"/>
    <mergeCell ref="A15:F15"/>
    <mergeCell ref="A16:F16"/>
    <mergeCell ref="A17:F17"/>
    <mergeCell ref="A18:F18"/>
    <mergeCell ref="A19:F19"/>
    <mergeCell ref="A145:F145"/>
    <mergeCell ref="A77:F77"/>
    <mergeCell ref="A78:F78"/>
    <mergeCell ref="A79:F79"/>
    <mergeCell ref="A74:F74"/>
    <mergeCell ref="A75:F75"/>
    <mergeCell ref="A34:F34"/>
    <mergeCell ref="A38:F38"/>
    <mergeCell ref="A39:F39"/>
    <mergeCell ref="A48:F48"/>
    <mergeCell ref="A47:F47"/>
    <mergeCell ref="A45:F45"/>
    <mergeCell ref="A76:F76"/>
    <mergeCell ref="A93:F93"/>
    <mergeCell ref="A94:F94"/>
    <mergeCell ref="A70:F70"/>
    <mergeCell ref="A71:F71"/>
    <mergeCell ref="A72:F72"/>
    <mergeCell ref="A80:F80"/>
    <mergeCell ref="A139:F139"/>
    <mergeCell ref="A136:F136"/>
    <mergeCell ref="A127:F127"/>
    <mergeCell ref="A111:F111"/>
    <mergeCell ref="A130:F130"/>
    <mergeCell ref="A147:F147"/>
    <mergeCell ref="A83:F83"/>
    <mergeCell ref="A73:F73"/>
    <mergeCell ref="A82:F82"/>
    <mergeCell ref="A137:F137"/>
    <mergeCell ref="A141:F141"/>
    <mergeCell ref="A132:F132"/>
    <mergeCell ref="A146:F146"/>
    <mergeCell ref="A140:F140"/>
    <mergeCell ref="A133:F133"/>
    <mergeCell ref="A134:F134"/>
    <mergeCell ref="A135:F135"/>
    <mergeCell ref="A126:F126"/>
    <mergeCell ref="A110:F110"/>
    <mergeCell ref="A138:F138"/>
    <mergeCell ref="A114:F114"/>
    <mergeCell ref="A112:F112"/>
    <mergeCell ref="A131:F131"/>
    <mergeCell ref="A125:F125"/>
    <mergeCell ref="A144:F144"/>
    <mergeCell ref="A124:F124"/>
    <mergeCell ref="A143:F143"/>
    <mergeCell ref="A100:F100"/>
    <mergeCell ref="A101:F101"/>
    <mergeCell ref="A33:F33"/>
    <mergeCell ref="A44:F44"/>
    <mergeCell ref="A96:F96"/>
    <mergeCell ref="A97:F97"/>
    <mergeCell ref="A98:F98"/>
    <mergeCell ref="A99:F99"/>
    <mergeCell ref="A115:F115"/>
    <mergeCell ref="A116:F116"/>
    <mergeCell ref="A117:F117"/>
    <mergeCell ref="A42:F42"/>
    <mergeCell ref="A43:F43"/>
    <mergeCell ref="A128:F128"/>
    <mergeCell ref="A54:F54"/>
    <mergeCell ref="A62:F62"/>
    <mergeCell ref="A142:F142"/>
    <mergeCell ref="A113:F113"/>
    <mergeCell ref="A108:F108"/>
    <mergeCell ref="A46:F46"/>
    <mergeCell ref="A95:F95"/>
    <mergeCell ref="A129:F129"/>
    <mergeCell ref="A109:F109"/>
    <mergeCell ref="A118:F118"/>
    <mergeCell ref="A119:F119"/>
    <mergeCell ref="A120:F120"/>
    <mergeCell ref="A121:F121"/>
    <mergeCell ref="A122:F122"/>
    <mergeCell ref="A123:F123"/>
  </mergeCells>
  <hyperlinks>
    <hyperlink ref="A15:F15" location="'Secret Net LSP'!R7C1" display="СЗИ Secret Net LSP. Версия 1.10"/>
    <hyperlink ref="A16:F16" location="'Secret Net Studio'!A97" display="СЗИ Secret Net Studio-C. Версия 8.8 (нет СОВ и Антивирус)"/>
    <hyperlink ref="A17:F17" location="'Secret Net Studio'!R7C1" display="СЗИ Secret Net Studio. Версия 8.3 (все модули)"/>
    <hyperlink ref="A51:F51" location="'Континент 3.7'!A7" display="ПО Континент-АП. Версия 3.7"/>
    <hyperlink ref="A136:F136" location="'vGate R2'!A8" display="Версия 4.5"/>
    <hyperlink ref="A143:F143" location="Jinn!A160" display="Программа доверенной визуализации и подписи «Jinn-Client». Версия 2.0 для Linux"/>
    <hyperlink ref="A140:F140" location="Jinn!A53" display="ПАК электронной подписи «Jinn-Server». Версия 1.0 (Сертифицированная версия)"/>
    <hyperlink ref="A146:F146" location="Терминал!R7C1" display="Версия 1.0"/>
    <hyperlink ref="A110:F110" location="'Континент 4'!A36" display="Многофункциональный узел безопасности (UTM базовый)"/>
    <hyperlink ref="A112:F112" location="'Континент 4'!A86" display="Центр Управления Сетью (ЦУС)"/>
    <hyperlink ref="A127:F127" location="'Континент АП-ZТN'!A17" display="Континент ZТN клиент"/>
    <hyperlink ref="A109:F109" location="'Континент 4'!A9" display="Узел безопасности (УБ)"/>
    <hyperlink ref="A114:F114" location="'Континент 4'!A147" display="Континент СОВ"/>
    <hyperlink ref="A126:F126" location="'Континент АП-ZТN'!A8" display="СКЗИ &quot;Континент-АП&quot;"/>
    <hyperlink ref="A53:F53" location="'Континент 3.7'!A40" display="АПКШ &quot;Континент&quot;. СКЗИ КВ"/>
    <hyperlink ref="A19:F19" location="'Secret MDM'!A7" display="СЗИ Secret MDM. Версия 2.1"/>
    <hyperlink ref="A111:F111" location="'Континент 4'!A63" display="Многофункциональный узел безопасности (UTM расширенный)"/>
    <hyperlink ref="A113:F113" location="'Континент 4'!A100" display="Узел безопасности (УБ). Виртуальное исполнение"/>
    <hyperlink ref="A58:F58" location="'Континент 3.9.3 KB'!A33" display="АПКШ &quot;Континент&quot;. Версия 3.9. Аппаратная платформа IPC-R800"/>
    <hyperlink ref="A59:F59" location="'Континент 3.9.3 KB'!A52" display="Криптокоммутатор (КК)"/>
    <hyperlink ref="A55:F55" location="'Континент 3.9.3 KB'!A9" display="Центр управления сетью (ЦУС)"/>
    <hyperlink ref="A21:F21" location="Соболь!A10" display="ПАК &quot;Соболь&quot; PCI Express"/>
    <hyperlink ref="A26:F26" location="Соболь!A21" display="ПАК &quot;Соболь&quot; Mini PCI Express Half Size"/>
    <hyperlink ref="A22:F22" location="Соболь!A11" display="k52 v1, ФСБ, исполнение 1. Версия 3.2"/>
    <hyperlink ref="A23:F23" location="Соболь!A14" display="k52 v2, ФСБ, исполнение 2. Версия 3.2"/>
    <hyperlink ref="A27:F27" location="Соболь!A22" display="k54 v1, ФСБ, исполнение 1. Версия 3.1"/>
    <hyperlink ref="A28:F28" location="Соболь!A25" display="k54 v2, ФСБ, исполнение 2. Версия 3.1"/>
    <hyperlink ref="A24:F24" location="Соболь!A17" display="ПАК &quot;Соболь&quot; Mini PCI Express"/>
    <hyperlink ref="A25:F25" location="Соболь!A18" display="k41 v1, ФСБ, Версия 3.0.6"/>
    <hyperlink ref="A30:F30" location="Соболь!A29" display="ПАК &quot;Соболь&quot; PCI Express"/>
    <hyperlink ref="A36:F36" location="Соболь!A45" display="ПАК &quot;Соболь&quot; Mini PCI Express Half Size"/>
    <hyperlink ref="A47:F47" location="Соболь!A75" display="ПК &quot;Соболь&quot;. Версия 4"/>
    <hyperlink ref="A31:F31" location="Соболь!A30" display="Sobol-4 PCIe, ФСТЭК. Версия 4.4.416"/>
    <hyperlink ref="A32:F32" location="Соболь!A33" display="Sobol-4 PCIe, МО. Версия 4.3.357"/>
    <hyperlink ref="A37:F37" location="Соболь!A46" display="Sobol-4 Mini PCIe Half, ФСТЭК. Версия 4.3.364"/>
    <hyperlink ref="A38:F38" location="Соболь!A49" display="Sobol-4 Mini PCIe Half, МО. Версия 4.3.357"/>
    <hyperlink ref="A39:F39" location="Соболь!A52" display="Sobol-4 Mini PCIe Half, ФСБ. Версия 4.3.363"/>
    <hyperlink ref="A40:F40" location="Соболь!A55" display="Sobol-4 Mini PCIe Half, ФСБ+ФСТЭК. Версия 4.3.363"/>
    <hyperlink ref="A48:F48" location="Соболь!A76" display="ПК &quot;Соболь&quot;. Версия 4 - комплект для материнской платы Aquarius AQH310CM"/>
    <hyperlink ref="A41:F41" location="Соболь!A58" display="ПАК &quot;Соболь&quot; M.2"/>
    <hyperlink ref="A42:F42" location="Соболь!A59" display="Sobol-4 M.2 A7, ФСТЭК. Версия 4.4.416"/>
    <hyperlink ref="A43:F43" location="Соболь!A62" display="Sobol-4 M.2 A7, МО. Версия 4.3.357"/>
    <hyperlink ref="A45:F45" location="Соболь!A68" display="Sobol-4 M.2, ФСБ. Версия 4.3.363"/>
    <hyperlink ref="A46:F46" location="Соболь!A71" display="Sobol-4 M.2, ФСБ+ФСТЭК. Версия 4.3.363"/>
    <hyperlink ref="A139:F139" location="Jinn!A7" display="ПАК электронной подписи «Jinn-Server». Версия 1.0 (Сертифицированная версия)"/>
    <hyperlink ref="A142:F142" location="Jinn!A201" display="Программа доверенной визуализации и подписи «Jinn-Client». Версия 1.0 для Windows"/>
    <hyperlink ref="A33:F33" location="Соболь!A36" display="Sobol-4 PCIe, ФСБ. Версия 4.3.363"/>
    <hyperlink ref="A34:F34" location="Соболь!A39" display="Sobol-4 PCIe, ФСБ. Версия 4.3.363"/>
    <hyperlink ref="A35:F35" location="Соболь!A42" display="Sobol-4 PCIe, ФСБ+ФСТЭК. Версия 4.3.363"/>
    <hyperlink ref="A44:F44" location="Соболь!A65" display="Sobol-4 M.2 A7, ФСБ. Версия 4.3.363"/>
    <hyperlink ref="A56:F56" location="'Континент 3.9.3 KB'!A17" display="АПКШ &quot;Континент&quot;. Версия 3.9. Аппаратная платформа IPC-R1000NF2"/>
    <hyperlink ref="A57:F57" location="'Континент 3.9.3 KB'!A25" display="АПКШ &quot;Континент&quot;. Версия 3.9. Аппаратная платформа IPC-R1000"/>
    <hyperlink ref="A59:XFD59" location="'Континент 3.9.3 KB'!A41" display="АПКШ &quot;Континент&quot;. Версия 3.9. Аппаратная платформа IPC-R550"/>
    <hyperlink ref="A60:XFD60" location="'Континент 3.9.3 KB'!A49" display="АПКШ &quot;Континент&quot;. Версия 3.9. Аппаратная платформа IPC-R300"/>
    <hyperlink ref="A61:XFD61" location="'Континент 3.9.3 KB'!A57" display="АПКШ &quot;Континент&quot;. Версия 3.9. Аппаратная платформа IPC-R50"/>
    <hyperlink ref="A62:XFD62" location="'Континент 3.9.3 KB'!A65" display="АПКШ &quot;Континент&quot;. Версия 3.9. Аппаратная платформа IPC-R10"/>
    <hyperlink ref="A71:F71" location="'Континент 3.9'!R9C1" display="Центр управления сетью (ЦУС). Версия 3.9"/>
    <hyperlink ref="A73:F73" location="'Континент 3.9'!A35" display="АПКШ &quot;Континент&quot;. Версия 3.9. Аппаратная платформа IPC-3000NF2"/>
    <hyperlink ref="A72:F72" location="'Континент 3.9'!A22" display="АПКШ &quot;Континент&quot;. Версия 3.9. Аппаратная платформа IPC-3000F"/>
    <hyperlink ref="A74:F74" location="'Континент 3.9'!A41" display="АПКШ &quot;Континент&quot;. Версия 3.9. Аппаратная платформа IPC-3000FC-40G"/>
    <hyperlink ref="A75:F75" location="'Континент 3.9'!A46" display="АПКШ &quot;Континент&quot;. Версия 3.9. Аппаратная платформа IPC-R1000NF2"/>
    <hyperlink ref="A76:F76" location="'Континент 3.9'!A56" display="АПКШ &quot;Континент&quot;. Версия 3.9. Аппаратная платформа IPC-R1000"/>
    <hyperlink ref="A77:F77" location="'Континент 3.9'!A69" display="АПКШ &quot;Континент&quot;. Версия 3.9. Аппаратная платформа IPC-R800"/>
    <hyperlink ref="A78:F78" location="'Континент 3.9'!A82" display="АПКШ &quot;Континент&quot;. Версия 3.9. Аппаратная платформа IPC-R550"/>
    <hyperlink ref="A79:XFD79" location="'Континент 3.9'!A107" display="АПКШ &quot;Континент&quot;. Версия 3.9. Аппаратная платформа IPC-R300"/>
    <hyperlink ref="A80:XFD80" location="'Континент 3.9'!A122" display="АПКШ &quot;Континент&quot;. Версия 3.9. Аппаратная платформа IPC-R50"/>
    <hyperlink ref="A81:F81" location="'Континент 3.9'!A121" display="АПКШ &quot;Континент&quot;. Версия 3.9. Аппаратная платформа IPC-50"/>
    <hyperlink ref="A82:XFD82" location="'Континент 3.9'!A146" display="АПКШ &quot;Континент&quot;. Версия 3.9. Аппаратная платформа IPC-R10"/>
    <hyperlink ref="A83:XFD83" location="'Континент 3.9'!A154" display="АПКШ &quot;Континент&quot;. Версия 3.9. Аппаратная платформа IPC-10"/>
    <hyperlink ref="A97:F97" location="'Континент 3.9.3 KB'!A33" display="АПКШ &quot;Континент&quot;. Версия 3.9. Аппаратная платформа IPC-R800"/>
    <hyperlink ref="A98:F98" location="'Континент 3.9.3 KB'!A52" display="Криптокоммутатор (КК)"/>
    <hyperlink ref="A94:F94" location="'Континент 3.9 Экспорт'!A9" display="АПКШ &quot;Континент&quot;. Версия 3.9. Аппаратная платформа IPC-3000F"/>
    <hyperlink ref="A95:F95" location="'Континент 3.9.3 KB'!A17" display="АПКШ &quot;Континент&quot;. Версия 3.9. Аппаратная платформа IPC-R1000NF2"/>
    <hyperlink ref="A96:F96" location="'Континент 3.9.3 KB'!A25" display="АПКШ &quot;Континент&quot;. Версия 3.9. Аппаратная платформа IPC-R1000"/>
    <hyperlink ref="A98:XFD98" location="'Континент 3.9 Экспорт'!A45" display="АПКШ &quot;Континент&quot;. Версия 3.9. Аппаратная платформа IPC-R300"/>
    <hyperlink ref="A99:XFD99" location="'Континент 3.9.3 KB'!A55" display="АПКШ &quot;Континент&quot;. Версия 3.9. Аппаратная платформа IPC-R50"/>
    <hyperlink ref="A100:XFD100" location="'Континент 3.9 Экспорт'!A65" display="АПКШ &quot;Континент&quot;. Версия 3.9. Аппаратная платформа IPC-R10"/>
    <hyperlink ref="A101:XFD101" location="'Континент 3.9 Экспорт'!A73" display="АПКШ &quot;Континент&quot;. Версия 3.9. Аппаратная платформа IPC-10"/>
    <hyperlink ref="A95:XFD95" location="'Континент 3.9 Экспорт'!A19" display="АПКШ &quot;Континент&quot;. Версия 3.9. Аппаратная платформа IPC-3000NF2"/>
    <hyperlink ref="A96:XFD96" location="'Континент 3.9 Экспорт'!A25" display="АПКШ &quot;Континент&quot;. Версия 3.9. Аппаратная платформа IPC-R800"/>
    <hyperlink ref="A97:XFD97" location="'Континент 3.9 Экспорт'!A35" display="АПКШ &quot;Континент&quot;. Версия 3.9. Аппаратная платформа IPC-R550"/>
    <hyperlink ref="A99:F99" location="'Континент 3.9 Экспорт'!A55" display="АПКШ &quot;Континент&quot;. Версия 3.9. Аппаратная платформа IPC-R50"/>
    <hyperlink ref="A133:F133" location="'Континент WAF'!A7" display="Континент WAF. Версия 2.10. Коммерческая версия "/>
    <hyperlink ref="A129:F129" location="'Континент TLS 2'!A7" display="СКЗИ &quot;Континент TLS Сервер&quot;. Версия 2.2 (сертификат ФСБ КС2/КС3)"/>
    <hyperlink ref="A131:F131" location="'Континент TLS 2'!A30" display="СКЗИ &quot;Континент TLS Сервер&quot;. Версия 2.4 (Коммерческая версия)"/>
    <hyperlink ref="A130:F130" location="'Континент TLS 2'!A30" display="СКЗИ &quot;Континент TLS Сервер&quot;. Версия 2.4 (Коммерческая версия)"/>
    <hyperlink ref="A130:XFD130" location="'Континент TLS 2'!A31" display="СКЗИ &quot;Континент TLS Сервер&quot;. Версия 2.5 (ФСТЭК ТУ/УД4)"/>
    <hyperlink ref="A131:XFD131" location="'Континент TLS 2'!A47" display="СКЗИ &quot;Континент TLS Сервер&quot;. Версия 2.6 (Коммерческая версия)"/>
    <hyperlink ref="A140:XFD140" location="Jinn!A104" display="ПАК электронной подписи «Jinn-Server». Версия 1.3 (Коммерческий релиз)"/>
    <hyperlink ref="A143:XFD143" location="Jinn!A225" display="Программа доверенной визуализации и подписи «Jinn-Client». Версия 2.0 для Linux"/>
    <hyperlink ref="A124:F124" location="'Континент 4'!A130" display="Узел безопасности (УБ). Виртуальное исполнение"/>
    <hyperlink ref="A109:XFD109" location="'Континент 4'!A9" display="КБ &quot;Континент&quot;. Версия 4. Узел безопасности IPC-3000F40"/>
    <hyperlink ref="A110:XFD110" location="'Континент 4'!A17" display="КБ &quot;Континент&quot;. Версия 4. Узел безопасности IPC-R3000"/>
    <hyperlink ref="A111:XFD111" location="'Континент 4'!A26" display="КБ &quot;Континент&quot;. Версия 4. Узел безопасности IPC-3000NF2"/>
    <hyperlink ref="A112:XFD112" location="'Континент 4'!A35" display="КБ &quot;Континент&quot;. Версия 4. Узел безопасности IPC-3000F"/>
    <hyperlink ref="A113:XFD113" location="'Континент 4'!A44" display="КБ &quot;Континент&quot;. Версия 4. Узел безопасности IPC-3000FLE"/>
    <hyperlink ref="A114:XFD114" location="'Континент 4'!A49" display="КБ &quot;Континент&quot;. Версия 4. Узел безопасности IPC-3000FM"/>
    <hyperlink ref="A116:F116" location="'Континент 4'!A36" display="Многофункциональный узел безопасности (UTM базовый)"/>
    <hyperlink ref="A118:F118" location="'Континент 4'!A86" display="Центр Управления Сетью (ЦУС)"/>
    <hyperlink ref="A115:F115" location="'Континент 4'!A9" display="Узел безопасности (УБ)"/>
    <hyperlink ref="A120:F120" location="'Континент 4'!A147" display="Континент СОВ"/>
    <hyperlink ref="A117:F117" location="'Континент 4'!A63" display="Многофункциональный узел безопасности (UTM расширенный)"/>
    <hyperlink ref="A119:F119" location="'Континент 4'!A100" display="Узел безопасности (УБ). Виртуальное исполнение"/>
    <hyperlink ref="A115:XFD115" location="'Континент 4'!A54" display="КБ &quot;Континент&quot;. Версия 4. Узел безопасности IPC-R1000NF2"/>
    <hyperlink ref="A116:XFD116" location="'Континент 4'!A63" display="КБ &quot;Континент&quot;. Версия 4. Узел безопасности IPC-R1000"/>
    <hyperlink ref="A117:XFD117" location="'Континент 4'!A73" display="КБ &quot;Континент&quot;. Версия 4. Узел безопасности IPC-R800"/>
    <hyperlink ref="A118:XFD118" location="'Континент 4'!A82" display="КБ &quot;Континент&quot;. Версия 4. Узел безопасности IPC-R550"/>
    <hyperlink ref="A119:XFD119" location="'Континент 4'!A91" display="КБ &quot;Континент&quot;. Версия 4. Узел безопасности IPC-R300"/>
    <hyperlink ref="A120:XFD120" location="'Континент 4'!A100" display="КБ &quot;Континент&quot;. Версия 4. Узел безопасности  IPC-R50"/>
    <hyperlink ref="A122:F122" location="'Континент 4'!A86" display="Центр Управления Сетью (ЦУС)"/>
    <hyperlink ref="A121:F121" location="'Континент 4'!A63" display="Многофункциональный узел безопасности (UTM расширенный)"/>
    <hyperlink ref="A123:F123" location="'Континент 4'!A100" display="Узел безопасности (УБ). Виртуальное исполнение"/>
    <hyperlink ref="A121:XFD121" location="'Континент 4'!A108" display="КБ &quot;Континент&quot;. Версия 4. Узел безопасности IPC-50"/>
    <hyperlink ref="A122:XFD122" location="'Континент 4'!A116" display="КБ &quot;Континент&quot;. Версия 4. Узел безопасности  IPC-R10"/>
    <hyperlink ref="A123:XFD123" location="'Континент 4'!A123" display="КБ &quot;Континент&quot;. Версия 4. Узел безопасности IPC-10"/>
    <hyperlink ref="A79:F79" location="'Континент 3.9'!A95" display="АПКШ &quot;Континент&quot;. Версия 3.9. Аппаратная платформа IPC-R300"/>
    <hyperlink ref="A80:F80" location="'Континент 3.9'!A108" display="АПКШ &quot;Континент&quot;. Версия 3.9. Аппаратная платформа IPC-R50"/>
    <hyperlink ref="A82:F82" location="'Континент 3.9'!A130" display="АПКШ &quot;Континент&quot;. Версия 3.9. Аппаратная платформа IPC-R10"/>
    <hyperlink ref="A83:F83" location="'Континент 3.9'!A138" display="АПКШ &quot;Континент&quot;. Версия 3.9. Аппаратная платформа IPC-10"/>
    <hyperlink ref="A84" location="'Континент 3.9'!A147" display="АПКШ &quot;Континент&quot;. Версия 3.9. Аппаратная платформа IPC-R3000 в отказоустойчивом исполнении (Кластер)"/>
    <hyperlink ref="A85" location="'Континент 3.9'!A155" display="АПКШ &quot;Континент&quot;. Версия 3.9. Аппаратная платформа IPC-3000F в отказоустойчивом исполнении (Кластер)"/>
    <hyperlink ref="A86" location="'Континент 3.9'!A163" display="АПКШ  &quot;Континент&quot;. Версия 3.9. Аппаратная платформа IPC-3000NF2 в отказоустойчивом исполнении (Кластер)"/>
    <hyperlink ref="A87" location="'Континент 3.9'!A169" display="АПКШ  &quot;Континент&quot;. Версия 3.9. Аппаратная платформа IPC-R1000NF2 в отказоустойчивом исполнении (Кластер)"/>
    <hyperlink ref="A88" location="'Реестр продуктов'!A177" display="АПКШ &quot;Континент&quot;. Версия 3.9. Аппаратная платформа IPC-R1000 в отказоустойчивом исполнении (Кластер)"/>
    <hyperlink ref="A88:XFD88" location="'Континент 3.9'!A177" display="АПКШ &quot;Континент&quot;. Версия 3.9. Аппаратная платформа IPC-R1000 в отказоустойчивом исполнении (Кластер)"/>
    <hyperlink ref="A89:XFD89" location="'Континент 3.9'!A1185" display="АПКШ &quot;Континент&quot;. Версия 3.9. Аппаратная платформа IPC-R800 в отказоустойчивом исполнении (Кластер)"/>
    <hyperlink ref="A89" location="'Континент 3.9'!A185" display="АПКШ &quot;Континент&quot;. Версия 3.9. Аппаратная платформа IPC-R800 в отказоустойчивом исполнении (Кластер)"/>
    <hyperlink ref="A90" location="'Континент 3.9'!A193" display="АПКШ &quot;Континент&quot;. Версия 3.9. Аппаратная платформа IPC-R550 в отказоустойчивом исполнении (Кластер)"/>
    <hyperlink ref="A91" location="'Континент 3.9'!A201" display="АПКШ &quot;Континент&quot;. Версия 3.9. Аппаратная платформа IPC-R300 в отказоустойчивом исполнении (Кластер)"/>
    <hyperlink ref="A92" location="'Континент 3.9'!A209" display="АПКШ &quot;Континент&quot;. Версия 3.9. Аппаратная платформа IPC-R50 в отказоустойчивом исполнении (Кластер)"/>
    <hyperlink ref="A102" location="'Континент 3.9 Экспорт'!A82" display="АПКШ &quot;Континент&quot;. Версия 3.9. Аппаратная платформа IPC-3000F в отказоустойчивом исполнении (Кластер)"/>
    <hyperlink ref="A103" location="'Континент 3.9 Экспорт'!A90" display="АПКШ &quot;Континент&quot;. Версия 3.9. Аппаратная платформа IPC-3000NF2 в отказоустойчивом исполнении (Кластер)"/>
    <hyperlink ref="A104" location="'Континент 3.9 Экспорт'!A96" display="АПКШ &quot;Континент&quot;. Версия 3.9. Аппаратная платформа IPC-R800 в отказоустойчивом исполнении (Кластер)"/>
    <hyperlink ref="A105" location="'Континент 3.9 Экспорт'!A104" display="АПКШ  &quot;Континент&quot;. Версия 3.9. Аппаратная платформа IPC-R550 в отказоустойчивом исполнении (Кластер)"/>
    <hyperlink ref="A106" location="'Континент 3.9 Экспорт'!A112" display="АПКШ &quot;Континент&quot;. Версия 3.9. Аппаратная платформа IPC-R300 в отказоустойчивом исполнении (Кластер)"/>
    <hyperlink ref="A107" location="'Континент 3.9 Экспорт'!A120" display="АПКШ &quot;Континент&quot;. Версия 3.9. Аппаратная платформа IPC-R50 в отказоустойчивом исполнении (Кластер)"/>
    <hyperlink ref="A63" location="'Континент 3.9.3 KB'!A74" display="АПКШ &quot;Континент&quot;. Версия 3.9. Аппаратная платформа IPC-R3000 в отказоустойчивом исполнении (Кластер)"/>
    <hyperlink ref="A64" location="'Континент 3.9.3 KB'!A80" display="АПКШ &quot;Континент&quot;. Версия 3.9. Аппаратная платформа IPC-R1000NF2 в отказоустойчивом исполнении (Кластер)"/>
    <hyperlink ref="A65" location="'Континент 3.9.3 KB'!A86" display="Континент. Версия 3.9. Аппаратная платформа IPC-R1000 в отказоустойчивом исполнении (Кластер)"/>
    <hyperlink ref="A66" location="'Континент 3.9.3 KB'!A92" display="Континент. Версия 3.9. Аппаратная платформа IPC-R800 в отказоустойчивом исполнении (Кластер)"/>
    <hyperlink ref="A67" location="'Континент 3.9.3 KB'!A98" display="АПКШ &quot;Континент&quot;. Версия 3.9. Аппаратная платформа IPC-R550 в отказоустойчивом исполнении (Кластер)"/>
    <hyperlink ref="A68" location="'Континент 3.9.3 KB'!A104" display="АПКШ &quot;Континент&quot;. Версия 3.9. Аппаратная платформа IPC-R300 в отказоустойчивом исполнении (Кластер)"/>
    <hyperlink ref="A69" location="'Континент 3.9.3 KB'!A110" display="АПКШ &quot;Континент&quot;. Версия 3.9. Аппаратная платформа IPC-R50 в отказоустойчивом исполнении (Кластер)"/>
  </hyperlinks>
  <pageMargins left="0.70866141732283472" right="0.53" top="0.32" bottom="0.32" header="0.31496062992125984" footer="0.31496062992125984"/>
  <pageSetup paperSize="9" scale="2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44"/>
  <sheetViews>
    <sheetView showGridLines="0" topLeftCell="A4" workbookViewId="0">
      <selection activeCell="B16" sqref="B16"/>
    </sheetView>
  </sheetViews>
  <sheetFormatPr defaultRowHeight="14.5" x14ac:dyDescent="0.35"/>
  <cols>
    <col min="2" max="2" width="44.5" customWidth="1"/>
    <col min="3" max="3" width="23.33203125" customWidth="1"/>
    <col min="4" max="4" width="30" customWidth="1"/>
    <col min="5" max="5" width="36" customWidth="1"/>
    <col min="6" max="6" width="42.5" customWidth="1"/>
  </cols>
  <sheetData>
    <row r="1" spans="1:6" s="383" customFormat="1" ht="145.5" customHeight="1" x14ac:dyDescent="0.3"/>
    <row r="2" spans="1:6" ht="14.25" customHeight="1" x14ac:dyDescent="0.35">
      <c r="A2" s="174"/>
      <c r="B2" s="174"/>
      <c r="E2" s="384" t="s">
        <v>87</v>
      </c>
      <c r="F2" s="384"/>
    </row>
    <row r="3" spans="1:6" ht="14.25" customHeight="1" x14ac:dyDescent="0.35">
      <c r="A3" s="174"/>
      <c r="B3" s="174"/>
      <c r="E3" s="385" t="s">
        <v>91</v>
      </c>
      <c r="F3" s="386"/>
    </row>
    <row r="4" spans="1:6" s="57" customFormat="1" ht="14.25" customHeight="1" x14ac:dyDescent="0.3">
      <c r="A4" s="174"/>
      <c r="B4" s="174"/>
      <c r="C4" s="174"/>
      <c r="D4" s="174"/>
    </row>
    <row r="5" spans="1:6" s="57" customFormat="1" ht="27.75" customHeight="1" x14ac:dyDescent="0.35">
      <c r="A5" s="381" t="s">
        <v>1697</v>
      </c>
      <c r="B5" s="382"/>
      <c r="C5" s="382"/>
      <c r="D5" s="382"/>
      <c r="E5" s="382"/>
      <c r="F5" s="382"/>
    </row>
    <row r="6" spans="1:6" s="57" customFormat="1" ht="14.25" customHeight="1" x14ac:dyDescent="0.3">
      <c r="A6" s="174"/>
      <c r="B6" s="174"/>
      <c r="C6" s="174"/>
      <c r="D6" s="174"/>
    </row>
    <row r="7" spans="1:6" s="57" customFormat="1" ht="65" x14ac:dyDescent="0.35">
      <c r="A7" s="380" t="s">
        <v>1660</v>
      </c>
      <c r="B7" s="380" t="s">
        <v>1661</v>
      </c>
      <c r="C7" s="380" t="s">
        <v>1662</v>
      </c>
      <c r="D7" s="169" t="s">
        <v>1663</v>
      </c>
      <c r="E7" s="380" t="s">
        <v>1708</v>
      </c>
      <c r="F7" s="380" t="s">
        <v>1709</v>
      </c>
    </row>
    <row r="8" spans="1:6" s="57" customFormat="1" ht="20.149999999999999" customHeight="1" x14ac:dyDescent="0.35">
      <c r="A8" s="380"/>
      <c r="B8" s="380"/>
      <c r="C8" s="380"/>
      <c r="D8" s="169" t="s">
        <v>1664</v>
      </c>
      <c r="E8" s="380"/>
      <c r="F8" s="380"/>
    </row>
    <row r="9" spans="1:6" s="57" customFormat="1" x14ac:dyDescent="0.35">
      <c r="A9" s="170">
        <v>1</v>
      </c>
      <c r="B9" s="171" t="s">
        <v>1665</v>
      </c>
      <c r="C9" s="170">
        <v>2009615371</v>
      </c>
      <c r="D9" s="170" t="s">
        <v>1666</v>
      </c>
      <c r="E9" s="171" t="s">
        <v>1710</v>
      </c>
      <c r="F9" s="175"/>
    </row>
    <row r="10" spans="1:6" s="57" customFormat="1" x14ac:dyDescent="0.35">
      <c r="A10" s="172">
        <v>2</v>
      </c>
      <c r="B10" s="173" t="s">
        <v>619</v>
      </c>
      <c r="C10" s="172">
        <v>2017610746</v>
      </c>
      <c r="D10" s="172" t="s">
        <v>1666</v>
      </c>
      <c r="E10" s="173" t="s">
        <v>1711</v>
      </c>
      <c r="F10" s="176"/>
    </row>
    <row r="11" spans="1:6" s="57" customFormat="1" x14ac:dyDescent="0.35">
      <c r="A11" s="170">
        <v>3</v>
      </c>
      <c r="B11" s="171" t="s">
        <v>1667</v>
      </c>
      <c r="C11" s="170">
        <v>2009615377</v>
      </c>
      <c r="D11" s="170" t="s">
        <v>1668</v>
      </c>
      <c r="E11" s="175"/>
      <c r="F11" s="175"/>
    </row>
    <row r="12" spans="1:6" s="57" customFormat="1" ht="50" x14ac:dyDescent="0.35">
      <c r="A12" s="172">
        <v>4</v>
      </c>
      <c r="B12" s="173" t="s">
        <v>1669</v>
      </c>
      <c r="C12" s="172">
        <v>2009615377</v>
      </c>
      <c r="D12" s="172" t="s">
        <v>1668</v>
      </c>
      <c r="E12" s="173" t="s">
        <v>3730</v>
      </c>
      <c r="F12" s="176"/>
    </row>
    <row r="13" spans="1:6" s="57" customFormat="1" ht="25" x14ac:dyDescent="0.35">
      <c r="A13" s="170">
        <v>5</v>
      </c>
      <c r="B13" s="171" t="s">
        <v>1670</v>
      </c>
      <c r="C13" s="170">
        <v>2010613672</v>
      </c>
      <c r="D13" s="170" t="s">
        <v>1666</v>
      </c>
      <c r="E13" s="175"/>
      <c r="F13" s="175"/>
    </row>
    <row r="14" spans="1:6" s="57" customFormat="1" ht="25" x14ac:dyDescent="0.35">
      <c r="A14" s="172">
        <v>6</v>
      </c>
      <c r="B14" s="173" t="s">
        <v>1671</v>
      </c>
      <c r="C14" s="172">
        <v>2015618103</v>
      </c>
      <c r="D14" s="172" t="s">
        <v>1666</v>
      </c>
      <c r="E14" s="173" t="s">
        <v>1712</v>
      </c>
      <c r="F14" s="176"/>
    </row>
    <row r="15" spans="1:6" s="57" customFormat="1" ht="25" x14ac:dyDescent="0.35">
      <c r="A15" s="170">
        <v>7</v>
      </c>
      <c r="B15" s="171" t="s">
        <v>1672</v>
      </c>
      <c r="C15" s="170">
        <v>2015618102</v>
      </c>
      <c r="D15" s="170" t="s">
        <v>1666</v>
      </c>
      <c r="E15" s="171" t="s">
        <v>1713</v>
      </c>
      <c r="F15" s="175"/>
    </row>
    <row r="16" spans="1:6" s="57" customFormat="1" x14ac:dyDescent="0.35">
      <c r="A16" s="172">
        <v>8</v>
      </c>
      <c r="B16" s="173" t="s">
        <v>1673</v>
      </c>
      <c r="C16" s="172">
        <v>2010613674</v>
      </c>
      <c r="D16" s="172" t="s">
        <v>1666</v>
      </c>
      <c r="E16" s="176"/>
      <c r="F16" s="176"/>
    </row>
    <row r="17" spans="1:6" s="57" customFormat="1" ht="25" x14ac:dyDescent="0.35">
      <c r="A17" s="170">
        <v>9</v>
      </c>
      <c r="B17" s="171" t="s">
        <v>1674</v>
      </c>
      <c r="C17" s="170">
        <v>2013660656</v>
      </c>
      <c r="D17" s="170" t="s">
        <v>1668</v>
      </c>
      <c r="E17" s="175"/>
      <c r="F17" s="175"/>
    </row>
    <row r="18" spans="1:6" s="57" customFormat="1" ht="25" x14ac:dyDescent="0.35">
      <c r="A18" s="172">
        <v>10</v>
      </c>
      <c r="B18" s="173" t="s">
        <v>1675</v>
      </c>
      <c r="C18" s="172">
        <v>2013660880</v>
      </c>
      <c r="D18" s="172" t="s">
        <v>1668</v>
      </c>
      <c r="E18" s="173" t="s">
        <v>1714</v>
      </c>
      <c r="F18" s="176"/>
    </row>
    <row r="19" spans="1:6" s="57" customFormat="1" ht="25" x14ac:dyDescent="0.35">
      <c r="A19" s="170">
        <v>11</v>
      </c>
      <c r="B19" s="171" t="s">
        <v>1676</v>
      </c>
      <c r="C19" s="170">
        <v>2015614810</v>
      </c>
      <c r="D19" s="170" t="s">
        <v>1668</v>
      </c>
      <c r="E19" s="175"/>
      <c r="F19" s="175"/>
    </row>
    <row r="20" spans="1:6" s="57" customFormat="1" ht="25" x14ac:dyDescent="0.35">
      <c r="A20" s="172">
        <v>12</v>
      </c>
      <c r="B20" s="173" t="s">
        <v>1677</v>
      </c>
      <c r="C20" s="172">
        <v>2015614812</v>
      </c>
      <c r="D20" s="172" t="s">
        <v>1668</v>
      </c>
      <c r="E20" s="173" t="s">
        <v>1715</v>
      </c>
      <c r="F20" s="176"/>
    </row>
    <row r="21" spans="1:6" s="57" customFormat="1" ht="75" x14ac:dyDescent="0.35">
      <c r="A21" s="170">
        <v>13</v>
      </c>
      <c r="B21" s="171" t="s">
        <v>1678</v>
      </c>
      <c r="C21" s="170">
        <v>2014617788</v>
      </c>
      <c r="D21" s="170" t="s">
        <v>1668</v>
      </c>
      <c r="E21" s="171" t="s">
        <v>3731</v>
      </c>
      <c r="F21" s="171" t="s">
        <v>3732</v>
      </c>
    </row>
    <row r="22" spans="1:6" s="57" customFormat="1" ht="50" x14ac:dyDescent="0.35">
      <c r="A22" s="172">
        <v>14</v>
      </c>
      <c r="B22" s="173" t="s">
        <v>1679</v>
      </c>
      <c r="C22" s="172">
        <v>2014661168</v>
      </c>
      <c r="D22" s="172" t="s">
        <v>1668</v>
      </c>
      <c r="E22" s="173" t="s">
        <v>3733</v>
      </c>
      <c r="F22" s="176"/>
    </row>
    <row r="23" spans="1:6" s="57" customFormat="1" ht="25" x14ac:dyDescent="0.35">
      <c r="A23" s="170">
        <v>15</v>
      </c>
      <c r="B23" s="171" t="s">
        <v>1680</v>
      </c>
      <c r="C23" s="170">
        <v>2014619533</v>
      </c>
      <c r="D23" s="170" t="s">
        <v>1666</v>
      </c>
      <c r="E23" s="171" t="s">
        <v>1716</v>
      </c>
      <c r="F23" s="175"/>
    </row>
    <row r="24" spans="1:6" s="57" customFormat="1" x14ac:dyDescent="0.35">
      <c r="A24" s="172">
        <v>16</v>
      </c>
      <c r="B24" s="173" t="s">
        <v>1681</v>
      </c>
      <c r="C24" s="172">
        <v>2016660990</v>
      </c>
      <c r="D24" s="172" t="s">
        <v>1666</v>
      </c>
      <c r="E24" s="173" t="s">
        <v>1717</v>
      </c>
      <c r="F24" s="176"/>
    </row>
    <row r="25" spans="1:6" s="57" customFormat="1" x14ac:dyDescent="0.35">
      <c r="A25" s="170">
        <v>17</v>
      </c>
      <c r="B25" s="171" t="s">
        <v>1682</v>
      </c>
      <c r="C25" s="170">
        <v>2017618355</v>
      </c>
      <c r="D25" s="170" t="s">
        <v>1666</v>
      </c>
      <c r="E25" s="171" t="s">
        <v>1718</v>
      </c>
      <c r="F25" s="175"/>
    </row>
    <row r="26" spans="1:6" s="57" customFormat="1" x14ac:dyDescent="0.35">
      <c r="A26" s="172">
        <v>18</v>
      </c>
      <c r="B26" s="173" t="s">
        <v>1683</v>
      </c>
      <c r="C26" s="172">
        <v>2017618635</v>
      </c>
      <c r="D26" s="172" t="s">
        <v>1666</v>
      </c>
      <c r="E26" s="173" t="s">
        <v>1719</v>
      </c>
      <c r="F26" s="176"/>
    </row>
    <row r="27" spans="1:6" s="57" customFormat="1" ht="87.5" x14ac:dyDescent="0.35">
      <c r="A27" s="170">
        <v>19</v>
      </c>
      <c r="B27" s="171" t="s">
        <v>1684</v>
      </c>
      <c r="C27" s="170">
        <v>2021611606</v>
      </c>
      <c r="D27" s="170" t="s">
        <v>1668</v>
      </c>
      <c r="E27" s="171" t="s">
        <v>1720</v>
      </c>
      <c r="F27" s="171" t="s">
        <v>3734</v>
      </c>
    </row>
    <row r="28" spans="1:6" s="57" customFormat="1" x14ac:dyDescent="0.35">
      <c r="A28" s="172">
        <v>20</v>
      </c>
      <c r="B28" s="173" t="s">
        <v>1685</v>
      </c>
      <c r="C28" s="172">
        <v>2021611720</v>
      </c>
      <c r="D28" s="172" t="s">
        <v>1666</v>
      </c>
      <c r="E28" s="173" t="s">
        <v>1721</v>
      </c>
      <c r="F28" s="173"/>
    </row>
    <row r="29" spans="1:6" s="57" customFormat="1" x14ac:dyDescent="0.35">
      <c r="A29" s="170">
        <v>21</v>
      </c>
      <c r="B29" s="171" t="s">
        <v>1686</v>
      </c>
      <c r="C29" s="170">
        <v>2021665493</v>
      </c>
      <c r="D29" s="170" t="s">
        <v>1666</v>
      </c>
      <c r="E29" s="171" t="s">
        <v>1722</v>
      </c>
      <c r="F29" s="171"/>
    </row>
    <row r="30" spans="1:6" s="57" customFormat="1" ht="87.5" x14ac:dyDescent="0.35">
      <c r="A30" s="172">
        <v>22</v>
      </c>
      <c r="B30" s="173" t="s">
        <v>1687</v>
      </c>
      <c r="C30" s="172">
        <v>2021665400</v>
      </c>
      <c r="D30" s="172" t="s">
        <v>1668</v>
      </c>
      <c r="E30" s="173" t="s">
        <v>1723</v>
      </c>
      <c r="F30" s="173" t="s">
        <v>3735</v>
      </c>
    </row>
    <row r="31" spans="1:6" s="57" customFormat="1" x14ac:dyDescent="0.35">
      <c r="A31" s="170">
        <v>23</v>
      </c>
      <c r="B31" s="171" t="s">
        <v>1688</v>
      </c>
      <c r="C31" s="170">
        <v>2023617563</v>
      </c>
      <c r="D31" s="170" t="s">
        <v>1666</v>
      </c>
      <c r="E31" s="171" t="s">
        <v>1724</v>
      </c>
      <c r="F31" s="175"/>
    </row>
    <row r="32" spans="1:6" s="57" customFormat="1" x14ac:dyDescent="0.35">
      <c r="A32" s="172">
        <v>24</v>
      </c>
      <c r="B32" s="173" t="s">
        <v>1689</v>
      </c>
      <c r="C32" s="172">
        <v>2023617371</v>
      </c>
      <c r="D32" s="172" t="s">
        <v>1666</v>
      </c>
      <c r="E32" s="173" t="s">
        <v>1725</v>
      </c>
      <c r="F32" s="176"/>
    </row>
    <row r="33" spans="1:6" s="57" customFormat="1" x14ac:dyDescent="0.35">
      <c r="A33" s="170">
        <v>25</v>
      </c>
      <c r="B33" s="171" t="s">
        <v>1690</v>
      </c>
      <c r="C33" s="170">
        <v>2023617807</v>
      </c>
      <c r="D33" s="170" t="s">
        <v>1666</v>
      </c>
      <c r="E33" s="171" t="s">
        <v>1726</v>
      </c>
      <c r="F33" s="175"/>
    </row>
    <row r="34" spans="1:6" s="57" customFormat="1" x14ac:dyDescent="0.35">
      <c r="A34" s="172">
        <v>26</v>
      </c>
      <c r="B34" s="173" t="s">
        <v>1691</v>
      </c>
      <c r="C34" s="172">
        <v>2023617684</v>
      </c>
      <c r="D34" s="172" t="s">
        <v>1666</v>
      </c>
      <c r="E34" s="173" t="s">
        <v>1727</v>
      </c>
      <c r="F34" s="176"/>
    </row>
    <row r="35" spans="1:6" s="57" customFormat="1" x14ac:dyDescent="0.35">
      <c r="A35" s="170">
        <v>27</v>
      </c>
      <c r="B35" s="171" t="s">
        <v>1692</v>
      </c>
      <c r="C35" s="170">
        <v>2023617978</v>
      </c>
      <c r="D35" s="170" t="s">
        <v>1666</v>
      </c>
      <c r="E35" s="171" t="s">
        <v>1728</v>
      </c>
      <c r="F35" s="175"/>
    </row>
    <row r="36" spans="1:6" s="57" customFormat="1" x14ac:dyDescent="0.35">
      <c r="A36" s="172">
        <v>28</v>
      </c>
      <c r="B36" s="173" t="s">
        <v>1693</v>
      </c>
      <c r="C36" s="172">
        <v>2023617876</v>
      </c>
      <c r="D36" s="172" t="s">
        <v>1666</v>
      </c>
      <c r="E36" s="173" t="s">
        <v>1729</v>
      </c>
      <c r="F36" s="176"/>
    </row>
    <row r="37" spans="1:6" s="57" customFormat="1" x14ac:dyDescent="0.35">
      <c r="A37" s="170">
        <v>29</v>
      </c>
      <c r="B37" s="171" t="s">
        <v>1694</v>
      </c>
      <c r="C37" s="170">
        <v>2023661860</v>
      </c>
      <c r="D37" s="170" t="s">
        <v>1666</v>
      </c>
      <c r="E37" s="175"/>
      <c r="F37" s="175"/>
    </row>
    <row r="38" spans="1:6" s="57" customFormat="1" ht="112.5" x14ac:dyDescent="0.35">
      <c r="A38" s="172">
        <v>30</v>
      </c>
      <c r="B38" s="173" t="s">
        <v>1695</v>
      </c>
      <c r="C38" s="172">
        <v>2023667085</v>
      </c>
      <c r="D38" s="172" t="s">
        <v>1666</v>
      </c>
      <c r="E38" s="173" t="s">
        <v>1730</v>
      </c>
      <c r="F38" s="173" t="s">
        <v>3736</v>
      </c>
    </row>
    <row r="39" spans="1:6" s="57" customFormat="1" x14ac:dyDescent="0.35">
      <c r="A39" s="170">
        <v>31</v>
      </c>
      <c r="B39" s="171" t="s">
        <v>1696</v>
      </c>
      <c r="C39" s="170">
        <v>2023669526</v>
      </c>
      <c r="D39" s="170" t="s">
        <v>1666</v>
      </c>
    </row>
    <row r="41" spans="1:6" x14ac:dyDescent="0.35">
      <c r="A41" s="387" t="s">
        <v>1704</v>
      </c>
      <c r="B41" s="387"/>
    </row>
    <row r="42" spans="1:6" x14ac:dyDescent="0.35">
      <c r="A42" s="378" t="s">
        <v>1705</v>
      </c>
      <c r="B42" s="379"/>
    </row>
    <row r="43" spans="1:6" x14ac:dyDescent="0.35">
      <c r="A43" s="387" t="s">
        <v>1706</v>
      </c>
      <c r="B43" s="387"/>
    </row>
    <row r="44" spans="1:6" x14ac:dyDescent="0.35">
      <c r="A44" s="378" t="s">
        <v>1707</v>
      </c>
      <c r="B44" s="379"/>
    </row>
  </sheetData>
  <mergeCells count="13">
    <mergeCell ref="A44:B44"/>
    <mergeCell ref="E7:E8"/>
    <mergeCell ref="F7:F8"/>
    <mergeCell ref="A5:F5"/>
    <mergeCell ref="A1:XFD1"/>
    <mergeCell ref="E2:F2"/>
    <mergeCell ref="E3:F3"/>
    <mergeCell ref="A43:B43"/>
    <mergeCell ref="A41:B41"/>
    <mergeCell ref="A42:B42"/>
    <mergeCell ref="A7:A8"/>
    <mergeCell ref="B7:B8"/>
    <mergeCell ref="C7:C8"/>
  </mergeCells>
  <hyperlinks>
    <hyperlink ref="A42:B42" r:id="rId1" display="reestr.digital.gov.ru"/>
    <hyperlink ref="A44:B44" r:id="rId2" display="gisp.gov.ru"/>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8"/>
  <sheetViews>
    <sheetView showGridLines="0" workbookViewId="0">
      <selection activeCell="L10" sqref="L10"/>
    </sheetView>
  </sheetViews>
  <sheetFormatPr defaultRowHeight="14.5" x14ac:dyDescent="0.35"/>
  <cols>
    <col min="1" max="1" width="13.75" customWidth="1"/>
    <col min="2" max="2" width="39" customWidth="1"/>
    <col min="3" max="3" width="13.5" customWidth="1"/>
    <col min="4" max="4" width="50.33203125" customWidth="1"/>
    <col min="5" max="5" width="11.08203125" customWidth="1"/>
    <col min="6" max="6" width="23.33203125" customWidth="1"/>
    <col min="7" max="7" width="23.08203125" customWidth="1"/>
  </cols>
  <sheetData>
    <row r="1" spans="1:7" ht="145.5" customHeight="1" x14ac:dyDescent="0.3">
      <c r="A1" s="266"/>
      <c r="B1" s="267"/>
      <c r="C1" s="268"/>
      <c r="D1" s="268"/>
      <c r="E1" s="268"/>
      <c r="F1" s="268"/>
      <c r="G1" s="269"/>
    </row>
    <row r="2" spans="1:7" ht="12.75" customHeight="1" x14ac:dyDescent="0.35">
      <c r="A2" s="266"/>
      <c r="B2" s="267"/>
      <c r="C2" s="268"/>
      <c r="D2" s="268"/>
      <c r="E2" s="268"/>
      <c r="F2" s="389" t="s">
        <v>87</v>
      </c>
      <c r="G2" s="389"/>
    </row>
    <row r="3" spans="1:7" ht="12.75" customHeight="1" x14ac:dyDescent="0.35">
      <c r="A3" s="268"/>
      <c r="B3" s="268"/>
      <c r="C3" s="268"/>
      <c r="D3" s="268"/>
      <c r="E3" s="268"/>
      <c r="F3" s="390" t="s">
        <v>3737</v>
      </c>
      <c r="G3" s="390"/>
    </row>
    <row r="4" spans="1:7" ht="12.75" customHeight="1" x14ac:dyDescent="0.35">
      <c r="A4" s="3"/>
      <c r="B4" s="3"/>
      <c r="C4" s="4"/>
      <c r="D4" s="4"/>
      <c r="E4" s="3"/>
      <c r="F4" s="385" t="s">
        <v>91</v>
      </c>
      <c r="G4" s="386"/>
    </row>
    <row r="5" spans="1:7" ht="12.75" customHeight="1" x14ac:dyDescent="0.3">
      <c r="A5" s="268"/>
      <c r="B5" s="268"/>
      <c r="C5" s="268"/>
      <c r="D5" s="268"/>
      <c r="E5" s="268"/>
      <c r="F5" s="391" t="s">
        <v>3738</v>
      </c>
      <c r="G5" s="391"/>
    </row>
    <row r="6" spans="1:7" ht="12.75" customHeight="1" x14ac:dyDescent="0.3">
      <c r="A6" s="268"/>
      <c r="B6" s="268"/>
      <c r="C6" s="268"/>
      <c r="D6" s="268"/>
      <c r="E6" s="268"/>
      <c r="F6" s="392" t="s">
        <v>88</v>
      </c>
      <c r="G6" s="392"/>
    </row>
    <row r="7" spans="1:7" ht="12.75" customHeight="1" x14ac:dyDescent="0.35">
      <c r="A7" s="270" t="s">
        <v>3739</v>
      </c>
      <c r="B7" s="271"/>
      <c r="C7" s="268"/>
      <c r="D7" s="268"/>
      <c r="E7" s="268"/>
      <c r="F7" s="272"/>
      <c r="G7" s="272"/>
    </row>
    <row r="8" spans="1:7" ht="12.75" customHeight="1" x14ac:dyDescent="0.35">
      <c r="A8" s="273" t="s">
        <v>3740</v>
      </c>
      <c r="B8" s="274" t="e">
        <f>VLOOKUP(B7,[1]Справочники!C:F,2,0)</f>
        <v>#N/A</v>
      </c>
      <c r="C8" s="268"/>
      <c r="D8" s="268"/>
      <c r="E8" s="268"/>
      <c r="F8" s="268"/>
      <c r="G8" s="268"/>
    </row>
    <row r="9" spans="1:7" ht="12.75" customHeight="1" x14ac:dyDescent="0.35">
      <c r="A9" s="273" t="s">
        <v>3741</v>
      </c>
      <c r="B9" s="274" t="e">
        <f>VLOOKUP(B7,[1]Справочники!C:F,3,0)</f>
        <v>#N/A</v>
      </c>
      <c r="C9" s="268"/>
      <c r="D9" s="268"/>
      <c r="E9" s="268"/>
      <c r="F9" s="268"/>
      <c r="G9" s="268"/>
    </row>
    <row r="10" spans="1:7" ht="12.75" customHeight="1" x14ac:dyDescent="0.3">
      <c r="A10" s="273" t="s">
        <v>3742</v>
      </c>
      <c r="B10" s="275" t="e">
        <f>VLOOKUP(B7,[1]Справочники!C:F,4,0)</f>
        <v>#N/A</v>
      </c>
      <c r="C10" s="268"/>
      <c r="D10" s="268"/>
      <c r="E10" s="268"/>
      <c r="F10" s="268"/>
      <c r="G10" s="268"/>
    </row>
    <row r="11" spans="1:7" ht="12.75" customHeight="1" x14ac:dyDescent="0.35">
      <c r="A11" s="273" t="s">
        <v>3743</v>
      </c>
      <c r="B11" s="276">
        <f ca="1">TODAY()</f>
        <v>45532</v>
      </c>
      <c r="C11" s="268"/>
      <c r="D11" s="268"/>
      <c r="E11" s="268"/>
      <c r="F11" s="268"/>
      <c r="G11" s="268"/>
    </row>
    <row r="12" spans="1:7" ht="12.75" customHeight="1" x14ac:dyDescent="0.35">
      <c r="A12" s="273" t="s">
        <v>3744</v>
      </c>
      <c r="B12" s="274">
        <v>1</v>
      </c>
      <c r="C12" s="268"/>
      <c r="D12" s="268"/>
      <c r="E12" s="268"/>
      <c r="F12" s="268"/>
      <c r="G12" s="268"/>
    </row>
    <row r="13" spans="1:7" ht="12.75" customHeight="1" x14ac:dyDescent="0.3">
      <c r="A13" s="268"/>
      <c r="B13" s="268"/>
      <c r="C13" s="268"/>
      <c r="D13" s="268"/>
      <c r="E13" s="268"/>
      <c r="F13" s="268"/>
      <c r="G13" s="268"/>
    </row>
    <row r="14" spans="1:7" ht="20.25" customHeight="1" x14ac:dyDescent="0.35">
      <c r="A14" s="371" t="s">
        <v>3745</v>
      </c>
      <c r="B14" s="372"/>
      <c r="C14" s="372"/>
      <c r="D14" s="372"/>
      <c r="E14" s="372"/>
      <c r="F14" s="372"/>
      <c r="G14" s="372"/>
    </row>
    <row r="15" spans="1:7" ht="12.75" customHeight="1" x14ac:dyDescent="0.3">
      <c r="A15" s="266"/>
      <c r="B15" s="267"/>
      <c r="C15" s="268"/>
      <c r="D15" s="268"/>
      <c r="E15" s="268"/>
      <c r="F15" s="268"/>
      <c r="G15" s="269"/>
    </row>
    <row r="16" spans="1:7" ht="12.75" customHeight="1" x14ac:dyDescent="0.35">
      <c r="A16" s="218" t="s">
        <v>1</v>
      </c>
      <c r="B16" s="218" t="s">
        <v>97</v>
      </c>
      <c r="C16" s="218" t="s">
        <v>3746</v>
      </c>
      <c r="D16" s="218" t="s">
        <v>2</v>
      </c>
      <c r="E16" s="218" t="s">
        <v>3747</v>
      </c>
      <c r="F16" s="218" t="s">
        <v>555</v>
      </c>
      <c r="G16" s="218" t="s">
        <v>3748</v>
      </c>
    </row>
    <row r="17" spans="1:7" ht="12.75" customHeight="1" x14ac:dyDescent="0.3">
      <c r="A17" s="277"/>
      <c r="B17" s="277"/>
      <c r="C17" s="278"/>
      <c r="D17" s="277"/>
      <c r="E17" s="279"/>
      <c r="F17" s="280"/>
      <c r="G17" s="281">
        <f>F17*E17</f>
        <v>0</v>
      </c>
    </row>
    <row r="18" spans="1:7" ht="12.75" customHeight="1" x14ac:dyDescent="0.3">
      <c r="A18" s="282"/>
      <c r="B18" s="282"/>
      <c r="C18" s="283"/>
      <c r="D18" s="282"/>
      <c r="E18" s="284"/>
      <c r="F18" s="285"/>
      <c r="G18" s="286">
        <f>F18*E18</f>
        <v>0</v>
      </c>
    </row>
    <row r="19" spans="1:7" ht="12.75" customHeight="1" x14ac:dyDescent="0.3">
      <c r="A19" s="277"/>
      <c r="B19" s="277"/>
      <c r="C19" s="278"/>
      <c r="D19" s="277"/>
      <c r="E19" s="279"/>
      <c r="F19" s="280"/>
      <c r="G19" s="281">
        <f>F19*E19</f>
        <v>0</v>
      </c>
    </row>
    <row r="20" spans="1:7" ht="12.75" customHeight="1" x14ac:dyDescent="0.35">
      <c r="A20" s="287"/>
      <c r="B20" s="288"/>
      <c r="C20" s="289"/>
      <c r="D20" s="289"/>
      <c r="E20" s="289"/>
      <c r="F20" s="290" t="s">
        <v>3749</v>
      </c>
      <c r="G20" s="290">
        <f>SUM(G17:G19)</f>
        <v>0</v>
      </c>
    </row>
    <row r="21" spans="1:7" ht="12.75" customHeight="1" x14ac:dyDescent="0.3">
      <c r="A21" s="266"/>
      <c r="B21" s="267"/>
      <c r="C21" s="268"/>
      <c r="D21" s="268"/>
      <c r="E21" s="268"/>
      <c r="F21" s="268"/>
      <c r="G21" s="269"/>
    </row>
    <row r="22" spans="1:7" ht="18" customHeight="1" x14ac:dyDescent="0.35">
      <c r="A22" s="393" t="s">
        <v>3750</v>
      </c>
      <c r="B22" s="393"/>
      <c r="C22" s="291">
        <f>'[1]Реестр продуктов'!F5</f>
        <v>45352</v>
      </c>
      <c r="D22" s="292"/>
      <c r="E22" s="292"/>
      <c r="F22" s="292"/>
      <c r="G22" s="293"/>
    </row>
    <row r="23" spans="1:7" ht="18" customHeight="1" x14ac:dyDescent="0.35">
      <c r="A23" s="393" t="s">
        <v>3751</v>
      </c>
      <c r="B23" s="393"/>
      <c r="C23" s="268"/>
      <c r="D23" s="292"/>
      <c r="E23" s="292"/>
      <c r="F23" s="292"/>
      <c r="G23" s="293"/>
    </row>
    <row r="24" spans="1:7" ht="18" customHeight="1" x14ac:dyDescent="0.3">
      <c r="A24" s="266"/>
      <c r="B24" s="294"/>
      <c r="C24" s="295"/>
      <c r="D24" s="296"/>
      <c r="E24" s="295"/>
      <c r="F24" s="295"/>
      <c r="G24" s="293"/>
    </row>
    <row r="25" spans="1:7" ht="16" customHeight="1" x14ac:dyDescent="0.35">
      <c r="A25" s="394" t="s">
        <v>3752</v>
      </c>
      <c r="B25" s="394"/>
      <c r="C25" s="394"/>
      <c r="D25" s="394"/>
      <c r="E25" s="394"/>
      <c r="F25" s="394"/>
      <c r="G25" s="394"/>
    </row>
    <row r="26" spans="1:7" ht="16" customHeight="1" x14ac:dyDescent="0.35">
      <c r="A26" s="388" t="s">
        <v>3753</v>
      </c>
      <c r="B26" s="388"/>
      <c r="C26" s="388"/>
      <c r="D26" s="388"/>
      <c r="E26" s="388"/>
      <c r="F26" s="388"/>
      <c r="G26" s="388"/>
    </row>
    <row r="27" spans="1:7" ht="16" customHeight="1" x14ac:dyDescent="0.35">
      <c r="A27" s="388" t="s">
        <v>3754</v>
      </c>
      <c r="B27" s="388"/>
      <c r="C27" s="388"/>
      <c r="D27" s="388"/>
      <c r="E27" s="388"/>
      <c r="F27" s="388"/>
      <c r="G27" s="388"/>
    </row>
    <row r="28" spans="1:7" ht="16" customHeight="1" x14ac:dyDescent="0.35">
      <c r="A28" s="388" t="s">
        <v>3755</v>
      </c>
      <c r="B28" s="388"/>
      <c r="C28" s="388"/>
      <c r="D28" s="388"/>
      <c r="E28" s="388"/>
      <c r="F28" s="388"/>
      <c r="G28" s="388"/>
    </row>
  </sheetData>
  <mergeCells count="12">
    <mergeCell ref="A28:G28"/>
    <mergeCell ref="F2:G2"/>
    <mergeCell ref="F3:G3"/>
    <mergeCell ref="F4:G4"/>
    <mergeCell ref="F5:G5"/>
    <mergeCell ref="F6:G6"/>
    <mergeCell ref="A14:G14"/>
    <mergeCell ref="A22:B22"/>
    <mergeCell ref="A23:B23"/>
    <mergeCell ref="A25:G25"/>
    <mergeCell ref="A26:G26"/>
    <mergeCell ref="A27:G27"/>
  </mergeCells>
  <hyperlinks>
    <hyperlink ref="B10" r:id="rId1" display="d.golovkin@securitycode.ru"/>
    <hyperlink ref="F6" r:id="rId2"/>
  </hyperlinks>
  <pageMargins left="0.7" right="0.7" top="0.75" bottom="0.75" header="0.3" footer="0.3"/>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[1]Справочники!#REF!</xm:f>
          </x14:formula1>
          <xm:sqref>C17:C19</xm:sqref>
        </x14:dataValidation>
        <x14:dataValidation type="list" allowBlank="1" showInputMessage="1" showErrorMessage="1">
          <x14:formula1>
            <xm:f>[1]Справочники!#REF!</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AD352"/>
  <sheetViews>
    <sheetView showGridLines="0" zoomScale="90" zoomScaleNormal="90" zoomScaleSheetLayoutView="90" zoomScalePageLayoutView="90" workbookViewId="0">
      <pane ySplit="7" topLeftCell="A336" activePane="bottomLeft" state="frozen"/>
      <selection pane="bottomLeft" activeCell="C342" sqref="C342"/>
    </sheetView>
  </sheetViews>
  <sheetFormatPr defaultColWidth="9" defaultRowHeight="14" outlineLevelRow="2" x14ac:dyDescent="0.3"/>
  <cols>
    <col min="1" max="1" width="33.33203125" style="37" customWidth="1"/>
    <col min="2" max="2" width="46.75" style="60" customWidth="1"/>
    <col min="3" max="3" width="16.25" style="39" customWidth="1"/>
    <col min="4" max="4" width="88.33203125" style="60" customWidth="1"/>
    <col min="5" max="16384" width="9" style="60"/>
  </cols>
  <sheetData>
    <row r="1" spans="1:4" s="59" customFormat="1" ht="12.5" x14ac:dyDescent="0.25">
      <c r="A1" s="407" t="s">
        <v>92</v>
      </c>
      <c r="B1" s="408"/>
      <c r="C1" s="408"/>
      <c r="D1" s="408"/>
    </row>
    <row r="2" spans="1:4" s="59" customFormat="1" ht="12.5" x14ac:dyDescent="0.25">
      <c r="A2" s="407" t="s">
        <v>93</v>
      </c>
      <c r="B2" s="408"/>
      <c r="C2" s="408"/>
      <c r="D2" s="408"/>
    </row>
    <row r="3" spans="1:4" s="59" customFormat="1" ht="12.75" x14ac:dyDescent="0.2">
      <c r="C3" s="9"/>
      <c r="D3" s="17"/>
    </row>
    <row r="4" spans="1:4" s="57" customFormat="1" ht="15" customHeight="1" x14ac:dyDescent="0.35">
      <c r="A4" s="409" t="s">
        <v>1</v>
      </c>
      <c r="B4" s="410" t="s">
        <v>0</v>
      </c>
      <c r="C4" s="412" t="s">
        <v>555</v>
      </c>
      <c r="D4" s="411" t="s">
        <v>2</v>
      </c>
    </row>
    <row r="5" spans="1:4" s="57" customFormat="1" ht="15" customHeight="1" x14ac:dyDescent="0.35">
      <c r="A5" s="409"/>
      <c r="B5" s="410"/>
      <c r="C5" s="413"/>
      <c r="D5" s="411"/>
    </row>
    <row r="6" spans="1:4" s="57" customFormat="1" ht="15" customHeight="1" x14ac:dyDescent="0.35">
      <c r="A6" s="409"/>
      <c r="B6" s="410"/>
      <c r="C6" s="414"/>
      <c r="D6" s="411"/>
    </row>
    <row r="7" spans="1:4" s="57" customFormat="1" ht="18" customHeight="1" x14ac:dyDescent="0.35">
      <c r="A7" s="405" t="s">
        <v>473</v>
      </c>
      <c r="B7" s="406"/>
      <c r="C7" s="406"/>
      <c r="D7" s="406"/>
    </row>
    <row r="8" spans="1:4" s="57" customFormat="1" ht="18.75" customHeight="1" x14ac:dyDescent="0.35">
      <c r="A8" s="398" t="s">
        <v>1744</v>
      </c>
      <c r="B8" s="398"/>
      <c r="C8" s="398"/>
      <c r="D8" s="398"/>
    </row>
    <row r="9" spans="1:4" s="57" customFormat="1" ht="20.25" customHeight="1" outlineLevel="1" x14ac:dyDescent="0.35">
      <c r="A9" s="395" t="s">
        <v>1745</v>
      </c>
      <c r="B9" s="396"/>
      <c r="C9" s="396"/>
      <c r="D9" s="397"/>
    </row>
    <row r="10" spans="1:4" s="57" customFormat="1" ht="61" outlineLevel="2" x14ac:dyDescent="0.35">
      <c r="A10" s="192" t="s">
        <v>1746</v>
      </c>
      <c r="B10" s="192" t="s">
        <v>1747</v>
      </c>
      <c r="C10" s="193">
        <v>1465856</v>
      </c>
      <c r="D10" s="194" t="s">
        <v>1748</v>
      </c>
    </row>
    <row r="11" spans="1:4" s="57" customFormat="1" ht="71.5" outlineLevel="2" x14ac:dyDescent="0.35">
      <c r="A11" s="192" t="s">
        <v>1749</v>
      </c>
      <c r="B11" s="192" t="s">
        <v>1750</v>
      </c>
      <c r="C11" s="193">
        <v>1465856</v>
      </c>
      <c r="D11" s="194" t="s">
        <v>1751</v>
      </c>
    </row>
    <row r="12" spans="1:4" s="57" customFormat="1" ht="51" outlineLevel="2" x14ac:dyDescent="0.35">
      <c r="A12" s="29" t="s">
        <v>1752</v>
      </c>
      <c r="B12" s="180" t="s">
        <v>1753</v>
      </c>
      <c r="C12" s="30">
        <v>1536946</v>
      </c>
      <c r="D12" s="32" t="s">
        <v>1754</v>
      </c>
    </row>
    <row r="13" spans="1:4" s="57" customFormat="1" ht="51" outlineLevel="2" x14ac:dyDescent="0.35">
      <c r="A13" s="29" t="s">
        <v>1755</v>
      </c>
      <c r="B13" s="180" t="s">
        <v>1756</v>
      </c>
      <c r="C13" s="30">
        <v>1536946</v>
      </c>
      <c r="D13" s="32" t="s">
        <v>1757</v>
      </c>
    </row>
    <row r="14" spans="1:4" s="57" customFormat="1" ht="50.5" outlineLevel="2" x14ac:dyDescent="0.35">
      <c r="A14" s="29" t="s">
        <v>1758</v>
      </c>
      <c r="B14" s="180" t="s">
        <v>1759</v>
      </c>
      <c r="C14" s="30">
        <v>1504946</v>
      </c>
      <c r="D14" s="32" t="s">
        <v>1760</v>
      </c>
    </row>
    <row r="15" spans="1:4" s="57" customFormat="1" ht="50.5" outlineLevel="2" x14ac:dyDescent="0.35">
      <c r="A15" s="29" t="s">
        <v>1761</v>
      </c>
      <c r="B15" s="180" t="s">
        <v>1762</v>
      </c>
      <c r="C15" s="30">
        <v>1504946</v>
      </c>
      <c r="D15" s="32" t="s">
        <v>1763</v>
      </c>
    </row>
    <row r="16" spans="1:4" s="57" customFormat="1" ht="50.5" outlineLevel="2" x14ac:dyDescent="0.35">
      <c r="A16" s="29" t="s">
        <v>1764</v>
      </c>
      <c r="B16" s="180" t="s">
        <v>1765</v>
      </c>
      <c r="C16" s="30">
        <v>1504946</v>
      </c>
      <c r="D16" s="32" t="s">
        <v>1766</v>
      </c>
    </row>
    <row r="17" spans="1:4" s="57" customFormat="1" ht="60.5" outlineLevel="2" x14ac:dyDescent="0.35">
      <c r="A17" s="29" t="s">
        <v>1767</v>
      </c>
      <c r="B17" s="180" t="s">
        <v>1768</v>
      </c>
      <c r="C17" s="30">
        <v>1549946</v>
      </c>
      <c r="D17" s="32" t="s">
        <v>1769</v>
      </c>
    </row>
    <row r="18" spans="1:4" s="57" customFormat="1" ht="36" outlineLevel="2" x14ac:dyDescent="0.35">
      <c r="A18" s="109" t="s">
        <v>1770</v>
      </c>
      <c r="B18" s="152" t="s">
        <v>1771</v>
      </c>
      <c r="C18" s="132">
        <f>SUM(C10,C14)*0.2</f>
        <v>594160.4</v>
      </c>
      <c r="D18" s="112" t="s">
        <v>1772</v>
      </c>
    </row>
    <row r="19" spans="1:4" s="57" customFormat="1" ht="36" outlineLevel="2" x14ac:dyDescent="0.35">
      <c r="A19" s="109" t="s">
        <v>1773</v>
      </c>
      <c r="B19" s="152" t="s">
        <v>1774</v>
      </c>
      <c r="C19" s="132">
        <f>SUM(C10,C14)*0.3</f>
        <v>891240.6</v>
      </c>
      <c r="D19" s="112" t="s">
        <v>1775</v>
      </c>
    </row>
    <row r="20" spans="1:4" s="57" customFormat="1" ht="36" outlineLevel="2" x14ac:dyDescent="0.35">
      <c r="A20" s="109" t="s">
        <v>1776</v>
      </c>
      <c r="B20" s="152" t="s">
        <v>1777</v>
      </c>
      <c r="C20" s="132">
        <f>SUM(C10,C17)*0.2+45000</f>
        <v>648160.4</v>
      </c>
      <c r="D20" s="112" t="s">
        <v>1778</v>
      </c>
    </row>
    <row r="21" spans="1:4" s="57" customFormat="1" ht="36" outlineLevel="2" x14ac:dyDescent="0.35">
      <c r="A21" s="109" t="s">
        <v>1779</v>
      </c>
      <c r="B21" s="152" t="s">
        <v>1780</v>
      </c>
      <c r="C21" s="132">
        <f>SUM(C10,C17)*0.3+45000</f>
        <v>949740.6</v>
      </c>
      <c r="D21" s="112" t="s">
        <v>1781</v>
      </c>
    </row>
    <row r="22" spans="1:4" s="57" customFormat="1" ht="20.25" customHeight="1" outlineLevel="1" x14ac:dyDescent="0.35">
      <c r="A22" s="395" t="s">
        <v>1782</v>
      </c>
      <c r="B22" s="396"/>
      <c r="C22" s="396"/>
      <c r="D22" s="397"/>
    </row>
    <row r="23" spans="1:4" s="57" customFormat="1" ht="50.5" outlineLevel="2" x14ac:dyDescent="0.35">
      <c r="A23" s="192" t="s">
        <v>1783</v>
      </c>
      <c r="B23" s="192" t="s">
        <v>1784</v>
      </c>
      <c r="C23" s="193">
        <v>948961</v>
      </c>
      <c r="D23" s="194" t="s">
        <v>1785</v>
      </c>
    </row>
    <row r="24" spans="1:4" s="57" customFormat="1" ht="61" outlineLevel="2" x14ac:dyDescent="0.35">
      <c r="A24" s="192" t="s">
        <v>1786</v>
      </c>
      <c r="B24" s="192" t="s">
        <v>1787</v>
      </c>
      <c r="C24" s="193">
        <v>948961</v>
      </c>
      <c r="D24" s="194" t="s">
        <v>1788</v>
      </c>
    </row>
    <row r="25" spans="1:4" s="57" customFormat="1" ht="51" outlineLevel="2" x14ac:dyDescent="0.35">
      <c r="A25" s="29" t="s">
        <v>1789</v>
      </c>
      <c r="B25" s="29" t="s">
        <v>1790</v>
      </c>
      <c r="C25" s="30">
        <v>1284165</v>
      </c>
      <c r="D25" s="32" t="s">
        <v>1754</v>
      </c>
    </row>
    <row r="26" spans="1:4" s="57" customFormat="1" ht="51" outlineLevel="2" x14ac:dyDescent="0.35">
      <c r="A26" s="29" t="s">
        <v>1791</v>
      </c>
      <c r="B26" s="29" t="s">
        <v>1792</v>
      </c>
      <c r="C26" s="30">
        <v>1284165</v>
      </c>
      <c r="D26" s="32" t="s">
        <v>1757</v>
      </c>
    </row>
    <row r="27" spans="1:4" s="57" customFormat="1" ht="50.5" outlineLevel="2" x14ac:dyDescent="0.35">
      <c r="A27" s="29" t="s">
        <v>1793</v>
      </c>
      <c r="B27" s="29" t="s">
        <v>1794</v>
      </c>
      <c r="C27" s="30">
        <v>1252165</v>
      </c>
      <c r="D27" s="32" t="s">
        <v>1760</v>
      </c>
    </row>
    <row r="28" spans="1:4" s="57" customFormat="1" ht="50.5" outlineLevel="2" x14ac:dyDescent="0.35">
      <c r="A28" s="29" t="s">
        <v>1795</v>
      </c>
      <c r="B28" s="29" t="s">
        <v>1796</v>
      </c>
      <c r="C28" s="30">
        <v>1252165</v>
      </c>
      <c r="D28" s="32" t="s">
        <v>1763</v>
      </c>
    </row>
    <row r="29" spans="1:4" s="57" customFormat="1" ht="50.5" outlineLevel="2" x14ac:dyDescent="0.35">
      <c r="A29" s="29" t="s">
        <v>1797</v>
      </c>
      <c r="B29" s="29" t="s">
        <v>1798</v>
      </c>
      <c r="C29" s="30">
        <v>1252165</v>
      </c>
      <c r="D29" s="32" t="s">
        <v>1766</v>
      </c>
    </row>
    <row r="30" spans="1:4" s="57" customFormat="1" ht="60.5" outlineLevel="2" x14ac:dyDescent="0.35">
      <c r="A30" s="29" t="s">
        <v>1799</v>
      </c>
      <c r="B30" s="29" t="s">
        <v>1800</v>
      </c>
      <c r="C30" s="30">
        <v>1297165</v>
      </c>
      <c r="D30" s="32" t="s">
        <v>1769</v>
      </c>
    </row>
    <row r="31" spans="1:4" s="57" customFormat="1" ht="36" outlineLevel="2" x14ac:dyDescent="0.35">
      <c r="A31" s="109" t="s">
        <v>1801</v>
      </c>
      <c r="B31" s="152" t="s">
        <v>1802</v>
      </c>
      <c r="C31" s="132">
        <f>SUM(C23,C27)*0.2</f>
        <v>440225.2</v>
      </c>
      <c r="D31" s="112" t="s">
        <v>1772</v>
      </c>
    </row>
    <row r="32" spans="1:4" s="57" customFormat="1" ht="36" outlineLevel="2" x14ac:dyDescent="0.35">
      <c r="A32" s="109" t="s">
        <v>1803</v>
      </c>
      <c r="B32" s="152" t="s">
        <v>1804</v>
      </c>
      <c r="C32" s="132">
        <f>SUM(C23,C27)*0.3</f>
        <v>660337.79999999993</v>
      </c>
      <c r="D32" s="112" t="s">
        <v>1775</v>
      </c>
    </row>
    <row r="33" spans="1:4" s="57" customFormat="1" ht="36" outlineLevel="2" x14ac:dyDescent="0.35">
      <c r="A33" s="109" t="s">
        <v>1805</v>
      </c>
      <c r="B33" s="152" t="s">
        <v>1806</v>
      </c>
      <c r="C33" s="132">
        <f>SUM(C23,C30)*0.2+45000</f>
        <v>494225.2</v>
      </c>
      <c r="D33" s="112" t="s">
        <v>1778</v>
      </c>
    </row>
    <row r="34" spans="1:4" s="57" customFormat="1" ht="36" outlineLevel="2" x14ac:dyDescent="0.35">
      <c r="A34" s="109" t="s">
        <v>1807</v>
      </c>
      <c r="B34" s="152" t="s">
        <v>1808</v>
      </c>
      <c r="C34" s="132">
        <f>SUM(C23,C30)*0.3+45000</f>
        <v>718837.79999999993</v>
      </c>
      <c r="D34" s="112" t="s">
        <v>1781</v>
      </c>
    </row>
    <row r="35" spans="1:4" s="57" customFormat="1" ht="20.25" customHeight="1" outlineLevel="1" x14ac:dyDescent="0.35">
      <c r="A35" s="395" t="s">
        <v>1809</v>
      </c>
      <c r="B35" s="396"/>
      <c r="C35" s="396"/>
      <c r="D35" s="397"/>
    </row>
    <row r="36" spans="1:4" s="57" customFormat="1" ht="50.5" outlineLevel="2" x14ac:dyDescent="0.35">
      <c r="A36" s="192" t="s">
        <v>1810</v>
      </c>
      <c r="B36" s="192" t="s">
        <v>1811</v>
      </c>
      <c r="C36" s="193">
        <v>1084805</v>
      </c>
      <c r="D36" s="194" t="s">
        <v>1812</v>
      </c>
    </row>
    <row r="37" spans="1:4" s="57" customFormat="1" ht="50.5" outlineLevel="2" x14ac:dyDescent="0.35">
      <c r="A37" s="29" t="s">
        <v>1813</v>
      </c>
      <c r="B37" s="29" t="s">
        <v>1814</v>
      </c>
      <c r="C37" s="30">
        <v>917021</v>
      </c>
      <c r="D37" s="32" t="s">
        <v>1760</v>
      </c>
    </row>
    <row r="38" spans="1:4" s="57" customFormat="1" ht="50.5" outlineLevel="2" x14ac:dyDescent="0.35">
      <c r="A38" s="29" t="s">
        <v>1815</v>
      </c>
      <c r="B38" s="29" t="s">
        <v>1816</v>
      </c>
      <c r="C38" s="30">
        <v>917021</v>
      </c>
      <c r="D38" s="32" t="s">
        <v>1766</v>
      </c>
    </row>
    <row r="39" spans="1:4" s="57" customFormat="1" ht="36" outlineLevel="2" x14ac:dyDescent="0.35">
      <c r="A39" s="109" t="s">
        <v>1817</v>
      </c>
      <c r="B39" s="152" t="s">
        <v>1818</v>
      </c>
      <c r="C39" s="132">
        <f>SUM(C36,C37)*0.2</f>
        <v>400365.2</v>
      </c>
      <c r="D39" s="112" t="s">
        <v>1772</v>
      </c>
    </row>
    <row r="40" spans="1:4" s="57" customFormat="1" ht="36" outlineLevel="2" x14ac:dyDescent="0.35">
      <c r="A40" s="109" t="s">
        <v>1819</v>
      </c>
      <c r="B40" s="152" t="s">
        <v>1820</v>
      </c>
      <c r="C40" s="132">
        <f>SUM(C36,C37)*0.3</f>
        <v>600547.79999999993</v>
      </c>
      <c r="D40" s="112" t="s">
        <v>1775</v>
      </c>
    </row>
    <row r="41" spans="1:4" s="57" customFormat="1" ht="20.25" customHeight="1" outlineLevel="1" x14ac:dyDescent="0.35">
      <c r="A41" s="395" t="s">
        <v>1821</v>
      </c>
      <c r="B41" s="396"/>
      <c r="C41" s="396"/>
      <c r="D41" s="397"/>
    </row>
    <row r="42" spans="1:4" s="57" customFormat="1" ht="60.5" outlineLevel="2" x14ac:dyDescent="0.35">
      <c r="A42" s="192" t="s">
        <v>1822</v>
      </c>
      <c r="B42" s="192" t="s">
        <v>1823</v>
      </c>
      <c r="C42" s="193">
        <v>2199553</v>
      </c>
      <c r="D42" s="194" t="s">
        <v>1824</v>
      </c>
    </row>
    <row r="43" spans="1:4" s="57" customFormat="1" ht="50.5" outlineLevel="2" x14ac:dyDescent="0.35">
      <c r="A43" s="29" t="s">
        <v>1825</v>
      </c>
      <c r="B43" s="29" t="s">
        <v>1826</v>
      </c>
      <c r="C43" s="30">
        <v>3665922</v>
      </c>
      <c r="D43" s="32" t="s">
        <v>1766</v>
      </c>
    </row>
    <row r="44" spans="1:4" s="57" customFormat="1" ht="36" outlineLevel="2" x14ac:dyDescent="0.35">
      <c r="A44" s="109" t="s">
        <v>1827</v>
      </c>
      <c r="B44" s="152" t="s">
        <v>1828</v>
      </c>
      <c r="C44" s="132">
        <f>SUM(C42,C43)*0.2</f>
        <v>1173095</v>
      </c>
      <c r="D44" s="112" t="s">
        <v>1772</v>
      </c>
    </row>
    <row r="45" spans="1:4" s="57" customFormat="1" ht="36" outlineLevel="2" x14ac:dyDescent="0.35">
      <c r="A45" s="109" t="s">
        <v>1829</v>
      </c>
      <c r="B45" s="152" t="s">
        <v>1830</v>
      </c>
      <c r="C45" s="132">
        <f>SUM(C42,C43)*0.3</f>
        <v>1759642.5</v>
      </c>
      <c r="D45" s="112" t="s">
        <v>1775</v>
      </c>
    </row>
    <row r="46" spans="1:4" s="57" customFormat="1" ht="20.25" customHeight="1" outlineLevel="1" x14ac:dyDescent="0.35">
      <c r="A46" s="395" t="s">
        <v>1831</v>
      </c>
      <c r="B46" s="396"/>
      <c r="C46" s="396"/>
      <c r="D46" s="397"/>
    </row>
    <row r="47" spans="1:4" s="57" customFormat="1" ht="50" outlineLevel="2" x14ac:dyDescent="0.35">
      <c r="A47" s="192" t="s">
        <v>1832</v>
      </c>
      <c r="B47" s="192" t="s">
        <v>1833</v>
      </c>
      <c r="C47" s="193">
        <v>1281581</v>
      </c>
      <c r="D47" s="194" t="s">
        <v>1834</v>
      </c>
    </row>
    <row r="48" spans="1:4" s="57" customFormat="1" ht="60" outlineLevel="2" x14ac:dyDescent="0.35">
      <c r="A48" s="192" t="s">
        <v>1835</v>
      </c>
      <c r="B48" s="192" t="s">
        <v>1836</v>
      </c>
      <c r="C48" s="193">
        <v>1281581</v>
      </c>
      <c r="D48" s="194" t="s">
        <v>1837</v>
      </c>
    </row>
    <row r="49" spans="1:4" s="57" customFormat="1" ht="51" outlineLevel="2" x14ac:dyDescent="0.35">
      <c r="A49" s="197" t="s">
        <v>1838</v>
      </c>
      <c r="B49" s="197" t="s">
        <v>1839</v>
      </c>
      <c r="C49" s="177">
        <v>800949</v>
      </c>
      <c r="D49" s="32" t="s">
        <v>1754</v>
      </c>
    </row>
    <row r="50" spans="1:4" s="57" customFormat="1" ht="51" outlineLevel="2" x14ac:dyDescent="0.35">
      <c r="A50" s="197" t="s">
        <v>1840</v>
      </c>
      <c r="B50" s="197" t="s">
        <v>1841</v>
      </c>
      <c r="C50" s="177">
        <v>800949</v>
      </c>
      <c r="D50" s="32" t="s">
        <v>1757</v>
      </c>
    </row>
    <row r="51" spans="1:4" s="57" customFormat="1" ht="50.5" outlineLevel="2" x14ac:dyDescent="0.35">
      <c r="A51" s="197" t="s">
        <v>1842</v>
      </c>
      <c r="B51" s="197" t="s">
        <v>1843</v>
      </c>
      <c r="C51" s="177">
        <v>768949</v>
      </c>
      <c r="D51" s="32" t="s">
        <v>1760</v>
      </c>
    </row>
    <row r="52" spans="1:4" s="57" customFormat="1" ht="50.5" outlineLevel="2" x14ac:dyDescent="0.35">
      <c r="A52" s="197" t="s">
        <v>1844</v>
      </c>
      <c r="B52" s="197" t="s">
        <v>1845</v>
      </c>
      <c r="C52" s="177">
        <v>768949</v>
      </c>
      <c r="D52" s="32" t="s">
        <v>1763</v>
      </c>
    </row>
    <row r="53" spans="1:4" s="57" customFormat="1" ht="50.5" outlineLevel="2" x14ac:dyDescent="0.35">
      <c r="A53" s="197" t="s">
        <v>1846</v>
      </c>
      <c r="B53" s="197" t="s">
        <v>1847</v>
      </c>
      <c r="C53" s="177">
        <v>768949</v>
      </c>
      <c r="D53" s="32" t="s">
        <v>1766</v>
      </c>
    </row>
    <row r="54" spans="1:4" s="57" customFormat="1" ht="36" outlineLevel="2" x14ac:dyDescent="0.35">
      <c r="A54" s="109" t="s">
        <v>1848</v>
      </c>
      <c r="B54" s="198" t="s">
        <v>1849</v>
      </c>
      <c r="C54" s="132">
        <f>SUM(C47,C51)*0.2</f>
        <v>410106</v>
      </c>
      <c r="D54" s="112" t="s">
        <v>1772</v>
      </c>
    </row>
    <row r="55" spans="1:4" s="57" customFormat="1" ht="36" outlineLevel="2" x14ac:dyDescent="0.35">
      <c r="A55" s="109" t="s">
        <v>1850</v>
      </c>
      <c r="B55" s="152" t="s">
        <v>1851</v>
      </c>
      <c r="C55" s="132">
        <f>SUM(C47,C51)*0.3</f>
        <v>615159</v>
      </c>
      <c r="D55" s="112" t="s">
        <v>1775</v>
      </c>
    </row>
    <row r="56" spans="1:4" s="57" customFormat="1" ht="20.25" customHeight="1" outlineLevel="1" x14ac:dyDescent="0.35">
      <c r="A56" s="395" t="s">
        <v>1852</v>
      </c>
      <c r="B56" s="396"/>
      <c r="C56" s="396"/>
      <c r="D56" s="397"/>
    </row>
    <row r="57" spans="1:4" s="57" customFormat="1" ht="61" outlineLevel="2" x14ac:dyDescent="0.35">
      <c r="A57" s="192" t="s">
        <v>1853</v>
      </c>
      <c r="B57" s="192" t="s">
        <v>1854</v>
      </c>
      <c r="C57" s="193">
        <v>1141013</v>
      </c>
      <c r="D57" s="194" t="s">
        <v>1855</v>
      </c>
    </row>
    <row r="58" spans="1:4" s="57" customFormat="1" ht="71.5" outlineLevel="2" x14ac:dyDescent="0.35">
      <c r="A58" s="192" t="s">
        <v>1856</v>
      </c>
      <c r="B58" s="192" t="s">
        <v>1857</v>
      </c>
      <c r="C58" s="193">
        <v>1141013</v>
      </c>
      <c r="D58" s="194" t="s">
        <v>1858</v>
      </c>
    </row>
    <row r="59" spans="1:4" s="57" customFormat="1" ht="51" outlineLevel="2" x14ac:dyDescent="0.35">
      <c r="A59" s="29" t="s">
        <v>1859</v>
      </c>
      <c r="B59" s="29" t="s">
        <v>1860</v>
      </c>
      <c r="C59" s="30">
        <v>744957</v>
      </c>
      <c r="D59" s="32" t="s">
        <v>1754</v>
      </c>
    </row>
    <row r="60" spans="1:4" s="57" customFormat="1" ht="51" outlineLevel="2" x14ac:dyDescent="0.35">
      <c r="A60" s="29" t="s">
        <v>1861</v>
      </c>
      <c r="B60" s="29" t="s">
        <v>1862</v>
      </c>
      <c r="C60" s="30">
        <v>744957</v>
      </c>
      <c r="D60" s="32" t="s">
        <v>1757</v>
      </c>
    </row>
    <row r="61" spans="1:4" s="57" customFormat="1" ht="50.5" outlineLevel="2" x14ac:dyDescent="0.35">
      <c r="A61" s="29" t="s">
        <v>1863</v>
      </c>
      <c r="B61" s="29" t="s">
        <v>1864</v>
      </c>
      <c r="C61" s="30">
        <v>712957</v>
      </c>
      <c r="D61" s="32" t="s">
        <v>1760</v>
      </c>
    </row>
    <row r="62" spans="1:4" s="57" customFormat="1" ht="50.5" outlineLevel="2" x14ac:dyDescent="0.35">
      <c r="A62" s="29" t="s">
        <v>1865</v>
      </c>
      <c r="B62" s="29" t="s">
        <v>1866</v>
      </c>
      <c r="C62" s="30">
        <v>712957</v>
      </c>
      <c r="D62" s="32" t="s">
        <v>1763</v>
      </c>
    </row>
    <row r="63" spans="1:4" s="57" customFormat="1" ht="50.5" outlineLevel="2" x14ac:dyDescent="0.35">
      <c r="A63" s="29" t="s">
        <v>1867</v>
      </c>
      <c r="B63" s="29" t="s">
        <v>1868</v>
      </c>
      <c r="C63" s="30">
        <v>712957</v>
      </c>
      <c r="D63" s="32" t="s">
        <v>1766</v>
      </c>
    </row>
    <row r="64" spans="1:4" s="57" customFormat="1" ht="60.5" outlineLevel="2" x14ac:dyDescent="0.35">
      <c r="A64" s="29" t="s">
        <v>1869</v>
      </c>
      <c r="B64" s="29" t="s">
        <v>1870</v>
      </c>
      <c r="C64" s="30">
        <v>757957</v>
      </c>
      <c r="D64" s="32" t="s">
        <v>1769</v>
      </c>
    </row>
    <row r="65" spans="1:4" s="57" customFormat="1" ht="36" outlineLevel="2" x14ac:dyDescent="0.35">
      <c r="A65" s="109" t="s">
        <v>1871</v>
      </c>
      <c r="B65" s="152" t="s">
        <v>1872</v>
      </c>
      <c r="C65" s="132">
        <f>SUM(C57,C61)*0.2</f>
        <v>370794</v>
      </c>
      <c r="D65" s="112" t="s">
        <v>1772</v>
      </c>
    </row>
    <row r="66" spans="1:4" s="57" customFormat="1" ht="36" outlineLevel="2" x14ac:dyDescent="0.35">
      <c r="A66" s="109" t="s">
        <v>1873</v>
      </c>
      <c r="B66" s="152" t="s">
        <v>1874</v>
      </c>
      <c r="C66" s="132">
        <f>SUM(C57,C61)*0.3</f>
        <v>556191</v>
      </c>
      <c r="D66" s="112" t="s">
        <v>1775</v>
      </c>
    </row>
    <row r="67" spans="1:4" s="57" customFormat="1" ht="36" outlineLevel="2" x14ac:dyDescent="0.35">
      <c r="A67" s="109" t="s">
        <v>1875</v>
      </c>
      <c r="B67" s="152" t="s">
        <v>1876</v>
      </c>
      <c r="C67" s="132">
        <f>SUM(C57,C64)*0.2+45000</f>
        <v>424794</v>
      </c>
      <c r="D67" s="112" t="s">
        <v>1778</v>
      </c>
    </row>
    <row r="68" spans="1:4" s="57" customFormat="1" ht="36" outlineLevel="2" x14ac:dyDescent="0.35">
      <c r="A68" s="109" t="s">
        <v>1877</v>
      </c>
      <c r="B68" s="152" t="s">
        <v>1878</v>
      </c>
      <c r="C68" s="132">
        <f>SUM(C57,C64)*0.3+45000</f>
        <v>614691</v>
      </c>
      <c r="D68" s="112" t="s">
        <v>1781</v>
      </c>
    </row>
    <row r="69" spans="1:4" s="57" customFormat="1" ht="20.25" customHeight="1" outlineLevel="1" x14ac:dyDescent="0.35">
      <c r="A69" s="395" t="s">
        <v>1879</v>
      </c>
      <c r="B69" s="396"/>
      <c r="C69" s="396"/>
      <c r="D69" s="397"/>
    </row>
    <row r="70" spans="1:4" s="57" customFormat="1" ht="61" outlineLevel="2" x14ac:dyDescent="0.35">
      <c r="A70" s="192" t="s">
        <v>1880</v>
      </c>
      <c r="B70" s="192" t="s">
        <v>1881</v>
      </c>
      <c r="C70" s="193">
        <v>1061081</v>
      </c>
      <c r="D70" s="194" t="s">
        <v>1882</v>
      </c>
    </row>
    <row r="71" spans="1:4" s="57" customFormat="1" ht="71.5" outlineLevel="2" x14ac:dyDescent="0.35">
      <c r="A71" s="192" t="s">
        <v>1883</v>
      </c>
      <c r="B71" s="192" t="s">
        <v>1884</v>
      </c>
      <c r="C71" s="193">
        <v>1061081</v>
      </c>
      <c r="D71" s="194" t="s">
        <v>1885</v>
      </c>
    </row>
    <row r="72" spans="1:4" s="57" customFormat="1" ht="51" outlineLevel="2" x14ac:dyDescent="0.35">
      <c r="A72" s="29" t="s">
        <v>1886</v>
      </c>
      <c r="B72" s="29" t="s">
        <v>1887</v>
      </c>
      <c r="C72" s="30">
        <v>744249</v>
      </c>
      <c r="D72" s="32" t="s">
        <v>1754</v>
      </c>
    </row>
    <row r="73" spans="1:4" s="57" customFormat="1" ht="51" outlineLevel="2" x14ac:dyDescent="0.35">
      <c r="A73" s="29" t="s">
        <v>1888</v>
      </c>
      <c r="B73" s="29" t="s">
        <v>1889</v>
      </c>
      <c r="C73" s="30">
        <v>744249</v>
      </c>
      <c r="D73" s="32" t="s">
        <v>1757</v>
      </c>
    </row>
    <row r="74" spans="1:4" s="57" customFormat="1" ht="50.5" outlineLevel="2" x14ac:dyDescent="0.35">
      <c r="A74" s="29" t="s">
        <v>1890</v>
      </c>
      <c r="B74" s="29" t="s">
        <v>1891</v>
      </c>
      <c r="C74" s="30">
        <v>712249</v>
      </c>
      <c r="D74" s="32" t="s">
        <v>1760</v>
      </c>
    </row>
    <row r="75" spans="1:4" s="57" customFormat="1" ht="50.5" outlineLevel="2" x14ac:dyDescent="0.35">
      <c r="A75" s="29" t="s">
        <v>1892</v>
      </c>
      <c r="B75" s="29" t="s">
        <v>1893</v>
      </c>
      <c r="C75" s="30">
        <v>712249</v>
      </c>
      <c r="D75" s="32" t="s">
        <v>1763</v>
      </c>
    </row>
    <row r="76" spans="1:4" s="57" customFormat="1" ht="50.5" outlineLevel="2" x14ac:dyDescent="0.35">
      <c r="A76" s="29" t="s">
        <v>1894</v>
      </c>
      <c r="B76" s="29" t="s">
        <v>1895</v>
      </c>
      <c r="C76" s="30">
        <v>712249</v>
      </c>
      <c r="D76" s="32" t="s">
        <v>1766</v>
      </c>
    </row>
    <row r="77" spans="1:4" s="57" customFormat="1" ht="60.5" outlineLevel="2" x14ac:dyDescent="0.35">
      <c r="A77" s="29" t="s">
        <v>1896</v>
      </c>
      <c r="B77" s="29" t="s">
        <v>1897</v>
      </c>
      <c r="C77" s="30">
        <v>757249</v>
      </c>
      <c r="D77" s="32" t="s">
        <v>1769</v>
      </c>
    </row>
    <row r="78" spans="1:4" s="57" customFormat="1" ht="36" outlineLevel="2" x14ac:dyDescent="0.35">
      <c r="A78" s="109" t="s">
        <v>1898</v>
      </c>
      <c r="B78" s="152" t="s">
        <v>1899</v>
      </c>
      <c r="C78" s="132">
        <f>SUM(C70,C74)*0.2</f>
        <v>354666</v>
      </c>
      <c r="D78" s="112" t="s">
        <v>1772</v>
      </c>
    </row>
    <row r="79" spans="1:4" s="57" customFormat="1" ht="36" outlineLevel="2" x14ac:dyDescent="0.35">
      <c r="A79" s="109" t="s">
        <v>1900</v>
      </c>
      <c r="B79" s="152" t="s">
        <v>1901</v>
      </c>
      <c r="C79" s="132">
        <f>SUM(C70,C74)*0.3</f>
        <v>531999</v>
      </c>
      <c r="D79" s="112" t="s">
        <v>1775</v>
      </c>
    </row>
    <row r="80" spans="1:4" s="57" customFormat="1" ht="36" outlineLevel="2" x14ac:dyDescent="0.35">
      <c r="A80" s="109" t="s">
        <v>1902</v>
      </c>
      <c r="B80" s="152" t="s">
        <v>1903</v>
      </c>
      <c r="C80" s="132">
        <f>SUM(C70,C77)*0.2+45000</f>
        <v>408666</v>
      </c>
      <c r="D80" s="112" t="s">
        <v>1778</v>
      </c>
    </row>
    <row r="81" spans="1:4" s="57" customFormat="1" ht="36" outlineLevel="2" x14ac:dyDescent="0.35">
      <c r="A81" s="109" t="s">
        <v>1904</v>
      </c>
      <c r="B81" s="152" t="s">
        <v>1905</v>
      </c>
      <c r="C81" s="132">
        <f>SUM(C70,C77)*0.3+45000</f>
        <v>590499</v>
      </c>
      <c r="D81" s="112" t="s">
        <v>1781</v>
      </c>
    </row>
    <row r="82" spans="1:4" s="57" customFormat="1" ht="20.25" customHeight="1" outlineLevel="1" x14ac:dyDescent="0.35">
      <c r="A82" s="395" t="s">
        <v>1906</v>
      </c>
      <c r="B82" s="396"/>
      <c r="C82" s="396"/>
      <c r="D82" s="397"/>
    </row>
    <row r="83" spans="1:4" s="57" customFormat="1" ht="61" outlineLevel="2" x14ac:dyDescent="0.35">
      <c r="A83" s="192" t="s">
        <v>1907</v>
      </c>
      <c r="B83" s="192" t="s">
        <v>1908</v>
      </c>
      <c r="C83" s="193">
        <v>452934</v>
      </c>
      <c r="D83" s="194" t="s">
        <v>1909</v>
      </c>
    </row>
    <row r="84" spans="1:4" s="57" customFormat="1" ht="71.5" outlineLevel="2" x14ac:dyDescent="0.35">
      <c r="A84" s="192" t="s">
        <v>1910</v>
      </c>
      <c r="B84" s="192" t="s">
        <v>1911</v>
      </c>
      <c r="C84" s="193">
        <v>452934</v>
      </c>
      <c r="D84" s="194" t="s">
        <v>1912</v>
      </c>
    </row>
    <row r="85" spans="1:4" s="57" customFormat="1" ht="51" outlineLevel="2" x14ac:dyDescent="0.35">
      <c r="A85" s="29" t="s">
        <v>1913</v>
      </c>
      <c r="B85" s="29" t="s">
        <v>1914</v>
      </c>
      <c r="C85" s="30">
        <v>327261</v>
      </c>
      <c r="D85" s="32" t="s">
        <v>1754</v>
      </c>
    </row>
    <row r="86" spans="1:4" s="57" customFormat="1" ht="51" outlineLevel="2" x14ac:dyDescent="0.35">
      <c r="A86" s="29" t="s">
        <v>1915</v>
      </c>
      <c r="B86" s="29" t="s">
        <v>1916</v>
      </c>
      <c r="C86" s="30">
        <v>327261</v>
      </c>
      <c r="D86" s="32" t="s">
        <v>1757</v>
      </c>
    </row>
    <row r="87" spans="1:4" s="57" customFormat="1" ht="50.5" outlineLevel="2" x14ac:dyDescent="0.35">
      <c r="A87" s="29" t="s">
        <v>1917</v>
      </c>
      <c r="B87" s="29" t="s">
        <v>1918</v>
      </c>
      <c r="C87" s="30">
        <v>303261</v>
      </c>
      <c r="D87" s="32" t="s">
        <v>1760</v>
      </c>
    </row>
    <row r="88" spans="1:4" s="57" customFormat="1" ht="61" outlineLevel="2" x14ac:dyDescent="0.35">
      <c r="A88" s="29" t="s">
        <v>1919</v>
      </c>
      <c r="B88" s="29" t="s">
        <v>1920</v>
      </c>
      <c r="C88" s="30">
        <v>303261</v>
      </c>
      <c r="D88" s="32" t="s">
        <v>1921</v>
      </c>
    </row>
    <row r="89" spans="1:4" s="57" customFormat="1" ht="50.5" outlineLevel="2" x14ac:dyDescent="0.35">
      <c r="A89" s="29" t="s">
        <v>1922</v>
      </c>
      <c r="B89" s="29" t="s">
        <v>1923</v>
      </c>
      <c r="C89" s="30">
        <v>303261</v>
      </c>
      <c r="D89" s="32" t="s">
        <v>1766</v>
      </c>
    </row>
    <row r="90" spans="1:4" s="57" customFormat="1" ht="60.5" outlineLevel="2" x14ac:dyDescent="0.35">
      <c r="A90" s="29" t="s">
        <v>1924</v>
      </c>
      <c r="B90" s="29" t="s">
        <v>1925</v>
      </c>
      <c r="C90" s="30">
        <v>348261</v>
      </c>
      <c r="D90" s="32" t="s">
        <v>1769</v>
      </c>
    </row>
    <row r="91" spans="1:4" s="57" customFormat="1" ht="36" outlineLevel="2" x14ac:dyDescent="0.35">
      <c r="A91" s="109" t="s">
        <v>1926</v>
      </c>
      <c r="B91" s="152" t="s">
        <v>1927</v>
      </c>
      <c r="C91" s="132">
        <f>SUM(C83,C87)*0.2</f>
        <v>151239</v>
      </c>
      <c r="D91" s="112" t="s">
        <v>1772</v>
      </c>
    </row>
    <row r="92" spans="1:4" s="57" customFormat="1" ht="36" outlineLevel="2" x14ac:dyDescent="0.35">
      <c r="A92" s="109" t="s">
        <v>1928</v>
      </c>
      <c r="B92" s="152" t="s">
        <v>1929</v>
      </c>
      <c r="C92" s="132">
        <f>SUM(C83,C87)*0.3</f>
        <v>226858.5</v>
      </c>
      <c r="D92" s="112" t="s">
        <v>1775</v>
      </c>
    </row>
    <row r="93" spans="1:4" s="57" customFormat="1" ht="36" outlineLevel="2" x14ac:dyDescent="0.35">
      <c r="A93" s="109" t="s">
        <v>1930</v>
      </c>
      <c r="B93" s="152" t="s">
        <v>1931</v>
      </c>
      <c r="C93" s="132">
        <f>SUM(C83,C90)*0.2+45000</f>
        <v>205239</v>
      </c>
      <c r="D93" s="112" t="s">
        <v>1778</v>
      </c>
    </row>
    <row r="94" spans="1:4" s="57" customFormat="1" ht="36" outlineLevel="2" x14ac:dyDescent="0.35">
      <c r="A94" s="109" t="s">
        <v>1932</v>
      </c>
      <c r="B94" s="152" t="s">
        <v>1933</v>
      </c>
      <c r="C94" s="132">
        <f>SUM(C83,C90)*0.3+45000</f>
        <v>285358.5</v>
      </c>
      <c r="D94" s="112" t="s">
        <v>1781</v>
      </c>
    </row>
    <row r="95" spans="1:4" s="57" customFormat="1" ht="14.5" outlineLevel="1" x14ac:dyDescent="0.35">
      <c r="A95" s="395" t="s">
        <v>1934</v>
      </c>
      <c r="B95" s="396"/>
      <c r="C95" s="396"/>
      <c r="D95" s="397"/>
    </row>
    <row r="96" spans="1:4" s="57" customFormat="1" ht="61" outlineLevel="2" x14ac:dyDescent="0.35">
      <c r="A96" s="192" t="s">
        <v>1935</v>
      </c>
      <c r="B96" s="192" t="s">
        <v>1936</v>
      </c>
      <c r="C96" s="193">
        <v>293164</v>
      </c>
      <c r="D96" s="194" t="s">
        <v>1937</v>
      </c>
    </row>
    <row r="97" spans="1:4" s="57" customFormat="1" ht="71.5" outlineLevel="2" x14ac:dyDescent="0.35">
      <c r="A97" s="192" t="s">
        <v>1938</v>
      </c>
      <c r="B97" s="192" t="s">
        <v>1939</v>
      </c>
      <c r="C97" s="193">
        <v>293164</v>
      </c>
      <c r="D97" s="194" t="s">
        <v>1940</v>
      </c>
    </row>
    <row r="98" spans="1:4" s="57" customFormat="1" ht="51" outlineLevel="2" x14ac:dyDescent="0.35">
      <c r="A98" s="29" t="s">
        <v>1941</v>
      </c>
      <c r="B98" s="29" t="s">
        <v>1942</v>
      </c>
      <c r="C98" s="30">
        <v>195149</v>
      </c>
      <c r="D98" s="32" t="s">
        <v>1754</v>
      </c>
    </row>
    <row r="99" spans="1:4" s="57" customFormat="1" ht="51" outlineLevel="2" x14ac:dyDescent="0.35">
      <c r="A99" s="29" t="s">
        <v>1943</v>
      </c>
      <c r="B99" s="29" t="s">
        <v>1944</v>
      </c>
      <c r="C99" s="30">
        <v>195149</v>
      </c>
      <c r="D99" s="32" t="s">
        <v>1757</v>
      </c>
    </row>
    <row r="100" spans="1:4" s="57" customFormat="1" ht="50.5" outlineLevel="2" x14ac:dyDescent="0.35">
      <c r="A100" s="29" t="s">
        <v>1945</v>
      </c>
      <c r="B100" s="29" t="s">
        <v>1946</v>
      </c>
      <c r="C100" s="30">
        <v>171149</v>
      </c>
      <c r="D100" s="32" t="s">
        <v>1760</v>
      </c>
    </row>
    <row r="101" spans="1:4" s="57" customFormat="1" ht="61" outlineLevel="2" x14ac:dyDescent="0.35">
      <c r="A101" s="29" t="s">
        <v>1947</v>
      </c>
      <c r="B101" s="29" t="s">
        <v>1948</v>
      </c>
      <c r="C101" s="30">
        <v>171149</v>
      </c>
      <c r="D101" s="32" t="s">
        <v>1921</v>
      </c>
    </row>
    <row r="102" spans="1:4" s="57" customFormat="1" ht="50.5" outlineLevel="2" x14ac:dyDescent="0.35">
      <c r="A102" s="29" t="s">
        <v>1949</v>
      </c>
      <c r="B102" s="29" t="s">
        <v>1950</v>
      </c>
      <c r="C102" s="30">
        <v>171149</v>
      </c>
      <c r="D102" s="32" t="s">
        <v>1766</v>
      </c>
    </row>
    <row r="103" spans="1:4" s="57" customFormat="1" ht="60.5" outlineLevel="2" x14ac:dyDescent="0.35">
      <c r="A103" s="29" t="s">
        <v>1951</v>
      </c>
      <c r="B103" s="29" t="s">
        <v>1952</v>
      </c>
      <c r="C103" s="30">
        <v>216149</v>
      </c>
      <c r="D103" s="32" t="s">
        <v>1769</v>
      </c>
    </row>
    <row r="104" spans="1:4" s="57" customFormat="1" ht="36" outlineLevel="2" x14ac:dyDescent="0.35">
      <c r="A104" s="109" t="s">
        <v>1953</v>
      </c>
      <c r="B104" s="152" t="s">
        <v>1954</v>
      </c>
      <c r="C104" s="132">
        <f>SUM(C96,C100)*0.2</f>
        <v>92862.6</v>
      </c>
      <c r="D104" s="112" t="s">
        <v>1772</v>
      </c>
    </row>
    <row r="105" spans="1:4" s="57" customFormat="1" ht="36" outlineLevel="2" x14ac:dyDescent="0.35">
      <c r="A105" s="109" t="s">
        <v>1955</v>
      </c>
      <c r="B105" s="152" t="s">
        <v>1956</v>
      </c>
      <c r="C105" s="132">
        <f>SUM(C96,C100)*0.3</f>
        <v>139293.9</v>
      </c>
      <c r="D105" s="112" t="s">
        <v>1775</v>
      </c>
    </row>
    <row r="106" spans="1:4" s="57" customFormat="1" ht="36" outlineLevel="2" x14ac:dyDescent="0.35">
      <c r="A106" s="109" t="s">
        <v>1957</v>
      </c>
      <c r="B106" s="152" t="s">
        <v>1958</v>
      </c>
      <c r="C106" s="132">
        <f>SUM(C96,C103)*0.2+45000</f>
        <v>146862.6</v>
      </c>
      <c r="D106" s="112" t="s">
        <v>1778</v>
      </c>
    </row>
    <row r="107" spans="1:4" s="57" customFormat="1" ht="36" outlineLevel="2" x14ac:dyDescent="0.35">
      <c r="A107" s="109" t="s">
        <v>1959</v>
      </c>
      <c r="B107" s="152" t="s">
        <v>1960</v>
      </c>
      <c r="C107" s="132">
        <f>SUM(C96,C103)*0.3+45000</f>
        <v>197793.9</v>
      </c>
      <c r="D107" s="112" t="s">
        <v>1781</v>
      </c>
    </row>
    <row r="108" spans="1:4" s="57" customFormat="1" ht="20.25" customHeight="1" outlineLevel="1" x14ac:dyDescent="0.35">
      <c r="A108" s="395" t="s">
        <v>1961</v>
      </c>
      <c r="B108" s="396"/>
      <c r="C108" s="396"/>
      <c r="D108" s="397"/>
    </row>
    <row r="109" spans="1:4" s="57" customFormat="1" ht="61" outlineLevel="2" x14ac:dyDescent="0.35">
      <c r="A109" s="192" t="s">
        <v>1962</v>
      </c>
      <c r="B109" s="192" t="s">
        <v>1963</v>
      </c>
      <c r="C109" s="193">
        <v>226693</v>
      </c>
      <c r="D109" s="194" t="s">
        <v>1964</v>
      </c>
    </row>
    <row r="110" spans="1:4" s="57" customFormat="1" ht="71.5" outlineLevel="2" x14ac:dyDescent="0.35">
      <c r="A110" s="192" t="s">
        <v>1965</v>
      </c>
      <c r="B110" s="192" t="s">
        <v>1966</v>
      </c>
      <c r="C110" s="193">
        <v>226693</v>
      </c>
      <c r="D110" s="194" t="s">
        <v>1967</v>
      </c>
    </row>
    <row r="111" spans="1:4" s="57" customFormat="1" ht="51" outlineLevel="2" x14ac:dyDescent="0.35">
      <c r="A111" s="29" t="s">
        <v>1968</v>
      </c>
      <c r="B111" s="29" t="s">
        <v>1969</v>
      </c>
      <c r="C111" s="30">
        <v>160016</v>
      </c>
      <c r="D111" s="32" t="s">
        <v>1754</v>
      </c>
    </row>
    <row r="112" spans="1:4" s="57" customFormat="1" ht="51" outlineLevel="2" x14ac:dyDescent="0.35">
      <c r="A112" s="29" t="s">
        <v>1970</v>
      </c>
      <c r="B112" s="29" t="s">
        <v>1971</v>
      </c>
      <c r="C112" s="30">
        <v>160016</v>
      </c>
      <c r="D112" s="32" t="s">
        <v>1757</v>
      </c>
    </row>
    <row r="113" spans="1:4" s="57" customFormat="1" ht="50.5" outlineLevel="2" x14ac:dyDescent="0.35">
      <c r="A113" s="29" t="s">
        <v>1972</v>
      </c>
      <c r="B113" s="29" t="s">
        <v>1973</v>
      </c>
      <c r="C113" s="30">
        <v>136016</v>
      </c>
      <c r="D113" s="32" t="s">
        <v>1760</v>
      </c>
    </row>
    <row r="114" spans="1:4" s="57" customFormat="1" ht="61" outlineLevel="2" x14ac:dyDescent="0.35">
      <c r="A114" s="29" t="s">
        <v>1974</v>
      </c>
      <c r="B114" s="29" t="s">
        <v>1975</v>
      </c>
      <c r="C114" s="30">
        <v>136016</v>
      </c>
      <c r="D114" s="32" t="s">
        <v>1921</v>
      </c>
    </row>
    <row r="115" spans="1:4" s="57" customFormat="1" ht="50.5" outlineLevel="2" x14ac:dyDescent="0.35">
      <c r="A115" s="29" t="s">
        <v>1976</v>
      </c>
      <c r="B115" s="29" t="s">
        <v>1977</v>
      </c>
      <c r="C115" s="30">
        <v>136016</v>
      </c>
      <c r="D115" s="32" t="s">
        <v>1766</v>
      </c>
    </row>
    <row r="116" spans="1:4" s="57" customFormat="1" ht="60.5" outlineLevel="2" x14ac:dyDescent="0.35">
      <c r="A116" s="29" t="s">
        <v>1978</v>
      </c>
      <c r="B116" s="29" t="s">
        <v>1979</v>
      </c>
      <c r="C116" s="30">
        <v>181016</v>
      </c>
      <c r="D116" s="32" t="s">
        <v>1769</v>
      </c>
    </row>
    <row r="117" spans="1:4" s="57" customFormat="1" ht="36" outlineLevel="2" x14ac:dyDescent="0.35">
      <c r="A117" s="109" t="s">
        <v>1980</v>
      </c>
      <c r="B117" s="152" t="s">
        <v>1981</v>
      </c>
      <c r="C117" s="132">
        <f>SUM(C109,C113)*0.2</f>
        <v>72541.8</v>
      </c>
      <c r="D117" s="112" t="s">
        <v>1772</v>
      </c>
    </row>
    <row r="118" spans="1:4" s="57" customFormat="1" ht="36" outlineLevel="2" x14ac:dyDescent="0.35">
      <c r="A118" s="109" t="s">
        <v>1982</v>
      </c>
      <c r="B118" s="152" t="s">
        <v>1983</v>
      </c>
      <c r="C118" s="132">
        <f>SUM(C109,C113)*0.3</f>
        <v>108812.7</v>
      </c>
      <c r="D118" s="112" t="s">
        <v>1775</v>
      </c>
    </row>
    <row r="119" spans="1:4" s="57" customFormat="1" ht="36" outlineLevel="2" x14ac:dyDescent="0.35">
      <c r="A119" s="109" t="s">
        <v>1984</v>
      </c>
      <c r="B119" s="152" t="s">
        <v>1985</v>
      </c>
      <c r="C119" s="132">
        <f>SUM(C109,C116)*0.2+45000</f>
        <v>126541.8</v>
      </c>
      <c r="D119" s="112" t="s">
        <v>1778</v>
      </c>
    </row>
    <row r="120" spans="1:4" s="57" customFormat="1" ht="30" outlineLevel="2" x14ac:dyDescent="0.35">
      <c r="A120" s="109" t="s">
        <v>1986</v>
      </c>
      <c r="B120" s="152" t="s">
        <v>1987</v>
      </c>
      <c r="C120" s="132">
        <f>SUM(C109,C116)*0.3+45000</f>
        <v>167312.70000000001</v>
      </c>
      <c r="D120" s="112" t="s">
        <v>1781</v>
      </c>
    </row>
    <row r="121" spans="1:4" s="57" customFormat="1" ht="20.25" customHeight="1" outlineLevel="1" x14ac:dyDescent="0.35">
      <c r="A121" s="395" t="s">
        <v>1988</v>
      </c>
      <c r="B121" s="396"/>
      <c r="C121" s="396"/>
      <c r="D121" s="397"/>
    </row>
    <row r="122" spans="1:4" s="57" customFormat="1" ht="50.5" outlineLevel="2" x14ac:dyDescent="0.35">
      <c r="A122" s="192" t="s">
        <v>1989</v>
      </c>
      <c r="B122" s="192" t="s">
        <v>1990</v>
      </c>
      <c r="C122" s="193">
        <v>116178</v>
      </c>
      <c r="D122" s="194" t="s">
        <v>1991</v>
      </c>
    </row>
    <row r="123" spans="1:4" s="57" customFormat="1" ht="61" outlineLevel="2" x14ac:dyDescent="0.35">
      <c r="A123" s="192" t="s">
        <v>1992</v>
      </c>
      <c r="B123" s="192" t="s">
        <v>1993</v>
      </c>
      <c r="C123" s="193">
        <v>116178</v>
      </c>
      <c r="D123" s="194" t="s">
        <v>1994</v>
      </c>
    </row>
    <row r="124" spans="1:4" s="57" customFormat="1" ht="51" outlineLevel="2" x14ac:dyDescent="0.35">
      <c r="A124" s="29" t="s">
        <v>1995</v>
      </c>
      <c r="B124" s="29" t="s">
        <v>1996</v>
      </c>
      <c r="C124" s="30">
        <v>93707</v>
      </c>
      <c r="D124" s="32" t="s">
        <v>1754</v>
      </c>
    </row>
    <row r="125" spans="1:4" s="57" customFormat="1" ht="50.5" outlineLevel="2" x14ac:dyDescent="0.35">
      <c r="A125" s="29" t="s">
        <v>1997</v>
      </c>
      <c r="B125" s="29" t="s">
        <v>1998</v>
      </c>
      <c r="C125" s="30">
        <v>69707</v>
      </c>
      <c r="D125" s="32" t="s">
        <v>1760</v>
      </c>
    </row>
    <row r="126" spans="1:4" s="57" customFormat="1" ht="61" outlineLevel="2" x14ac:dyDescent="0.35">
      <c r="A126" s="29" t="s">
        <v>1999</v>
      </c>
      <c r="B126" s="29" t="s">
        <v>2000</v>
      </c>
      <c r="C126" s="30">
        <v>69707</v>
      </c>
      <c r="D126" s="32" t="s">
        <v>1921</v>
      </c>
    </row>
    <row r="127" spans="1:4" s="57" customFormat="1" ht="50.5" outlineLevel="2" x14ac:dyDescent="0.35">
      <c r="A127" s="29" t="s">
        <v>2001</v>
      </c>
      <c r="B127" s="29" t="s">
        <v>2002</v>
      </c>
      <c r="C127" s="30">
        <v>69707</v>
      </c>
      <c r="D127" s="32" t="s">
        <v>1766</v>
      </c>
    </row>
    <row r="128" spans="1:4" s="57" customFormat="1" ht="36" outlineLevel="2" x14ac:dyDescent="0.35">
      <c r="A128" s="109" t="s">
        <v>2003</v>
      </c>
      <c r="B128" s="152" t="s">
        <v>2004</v>
      </c>
      <c r="C128" s="132">
        <f>SUM(C122,C125)*0.2</f>
        <v>37177</v>
      </c>
      <c r="D128" s="112" t="s">
        <v>1772</v>
      </c>
    </row>
    <row r="129" spans="1:5" s="57" customFormat="1" ht="36" outlineLevel="2" x14ac:dyDescent="0.35">
      <c r="A129" s="109" t="s">
        <v>2005</v>
      </c>
      <c r="B129" s="152" t="s">
        <v>2006</v>
      </c>
      <c r="C129" s="132">
        <f>SUM(C122,C125)*0.3</f>
        <v>55765.5</v>
      </c>
      <c r="D129" s="112" t="s">
        <v>1775</v>
      </c>
    </row>
    <row r="130" spans="1:5" s="57" customFormat="1" ht="20.25" customHeight="1" outlineLevel="1" x14ac:dyDescent="0.35">
      <c r="A130" s="395" t="s">
        <v>2007</v>
      </c>
      <c r="B130" s="396"/>
      <c r="C130" s="396"/>
      <c r="D130" s="397"/>
    </row>
    <row r="131" spans="1:5" s="57" customFormat="1" ht="61" outlineLevel="2" x14ac:dyDescent="0.35">
      <c r="A131" s="192" t="s">
        <v>2008</v>
      </c>
      <c r="B131" s="192" t="s">
        <v>2009</v>
      </c>
      <c r="C131" s="193">
        <v>182097</v>
      </c>
      <c r="D131" s="194" t="s">
        <v>2010</v>
      </c>
    </row>
    <row r="132" spans="1:5" s="57" customFormat="1" ht="71.5" outlineLevel="2" x14ac:dyDescent="0.35">
      <c r="A132" s="192" t="s">
        <v>2011</v>
      </c>
      <c r="B132" s="192" t="s">
        <v>2012</v>
      </c>
      <c r="C132" s="193">
        <v>182097</v>
      </c>
      <c r="D132" s="194" t="s">
        <v>2013</v>
      </c>
    </row>
    <row r="133" spans="1:5" s="57" customFormat="1" ht="51" outlineLevel="2" x14ac:dyDescent="0.35">
      <c r="A133" s="29" t="s">
        <v>2014</v>
      </c>
      <c r="B133" s="29" t="s">
        <v>2015</v>
      </c>
      <c r="C133" s="30">
        <v>113835</v>
      </c>
      <c r="D133" s="32" t="s">
        <v>1754</v>
      </c>
      <c r="E133" s="178"/>
    </row>
    <row r="134" spans="1:5" s="57" customFormat="1" ht="50.5" outlineLevel="2" x14ac:dyDescent="0.35">
      <c r="A134" s="29" t="s">
        <v>2016</v>
      </c>
      <c r="B134" s="29" t="s">
        <v>2017</v>
      </c>
      <c r="C134" s="30">
        <v>89835</v>
      </c>
      <c r="D134" s="32" t="s">
        <v>1760</v>
      </c>
    </row>
    <row r="135" spans="1:5" s="57" customFormat="1" ht="50.5" outlineLevel="2" x14ac:dyDescent="0.35">
      <c r="A135" s="29" t="s">
        <v>2018</v>
      </c>
      <c r="B135" s="29" t="s">
        <v>2019</v>
      </c>
      <c r="C135" s="30">
        <v>89835</v>
      </c>
      <c r="D135" s="32" t="s">
        <v>1766</v>
      </c>
    </row>
    <row r="136" spans="1:5" s="57" customFormat="1" ht="36" outlineLevel="2" x14ac:dyDescent="0.35">
      <c r="A136" s="109" t="s">
        <v>2020</v>
      </c>
      <c r="B136" s="152" t="s">
        <v>2021</v>
      </c>
      <c r="C136" s="132">
        <f>SUM(C131,C134)*0.2</f>
        <v>54386.400000000001</v>
      </c>
      <c r="D136" s="112" t="s">
        <v>1772</v>
      </c>
    </row>
    <row r="137" spans="1:5" s="57" customFormat="1" ht="36" outlineLevel="2" x14ac:dyDescent="0.35">
      <c r="A137" s="109" t="s">
        <v>2022</v>
      </c>
      <c r="B137" s="152" t="s">
        <v>2023</v>
      </c>
      <c r="C137" s="132">
        <f>SUM(C131,C134)*0.3</f>
        <v>81579.599999999991</v>
      </c>
      <c r="D137" s="112" t="s">
        <v>1775</v>
      </c>
    </row>
    <row r="138" spans="1:5" s="57" customFormat="1" ht="20.25" customHeight="1" outlineLevel="1" x14ac:dyDescent="0.35">
      <c r="A138" s="395" t="s">
        <v>2024</v>
      </c>
      <c r="B138" s="396"/>
      <c r="C138" s="396"/>
      <c r="D138" s="397"/>
    </row>
    <row r="139" spans="1:5" s="57" customFormat="1" ht="50.5" outlineLevel="2" x14ac:dyDescent="0.35">
      <c r="A139" s="192" t="s">
        <v>2025</v>
      </c>
      <c r="B139" s="192" t="s">
        <v>2026</v>
      </c>
      <c r="C139" s="193">
        <v>67312</v>
      </c>
      <c r="D139" s="194" t="s">
        <v>2027</v>
      </c>
    </row>
    <row r="140" spans="1:5" s="57" customFormat="1" ht="61" outlineLevel="2" x14ac:dyDescent="0.35">
      <c r="A140" s="192" t="s">
        <v>2028</v>
      </c>
      <c r="B140" s="192" t="s">
        <v>2029</v>
      </c>
      <c r="C140" s="193">
        <v>67312</v>
      </c>
      <c r="D140" s="194" t="s">
        <v>2030</v>
      </c>
    </row>
    <row r="141" spans="1:5" s="57" customFormat="1" ht="51" outlineLevel="2" x14ac:dyDescent="0.35">
      <c r="A141" s="29" t="s">
        <v>2031</v>
      </c>
      <c r="B141" s="29" t="s">
        <v>2032</v>
      </c>
      <c r="C141" s="30">
        <v>57367</v>
      </c>
      <c r="D141" s="32" t="s">
        <v>1754</v>
      </c>
      <c r="E141" s="179"/>
    </row>
    <row r="142" spans="1:5" s="57" customFormat="1" ht="50.5" outlineLevel="2" x14ac:dyDescent="0.35">
      <c r="A142" s="29" t="s">
        <v>2033</v>
      </c>
      <c r="B142" s="29" t="s">
        <v>2034</v>
      </c>
      <c r="C142" s="30">
        <v>33367</v>
      </c>
      <c r="D142" s="32" t="s">
        <v>1760</v>
      </c>
      <c r="E142" s="178"/>
    </row>
    <row r="143" spans="1:5" s="57" customFormat="1" ht="50.5" outlineLevel="2" x14ac:dyDescent="0.35">
      <c r="A143" s="29" t="s">
        <v>2035</v>
      </c>
      <c r="B143" s="29" t="s">
        <v>2036</v>
      </c>
      <c r="C143" s="30">
        <v>33367</v>
      </c>
      <c r="D143" s="32" t="s">
        <v>1766</v>
      </c>
    </row>
    <row r="144" spans="1:5" s="57" customFormat="1" ht="36" outlineLevel="2" x14ac:dyDescent="0.35">
      <c r="A144" s="109" t="s">
        <v>2037</v>
      </c>
      <c r="B144" s="152" t="s">
        <v>2038</v>
      </c>
      <c r="C144" s="132">
        <f>SUM(C139,C142)*0.2</f>
        <v>20135.800000000003</v>
      </c>
      <c r="D144" s="112" t="s">
        <v>1772</v>
      </c>
    </row>
    <row r="145" spans="1:4" s="57" customFormat="1" ht="36" outlineLevel="2" x14ac:dyDescent="0.35">
      <c r="A145" s="109" t="s">
        <v>2039</v>
      </c>
      <c r="B145" s="152" t="s">
        <v>2040</v>
      </c>
      <c r="C145" s="132">
        <f>SUM(C139,C142)*0.3</f>
        <v>30203.699999999997</v>
      </c>
      <c r="D145" s="112" t="s">
        <v>1775</v>
      </c>
    </row>
    <row r="146" spans="1:4" s="57" customFormat="1" ht="18.75" customHeight="1" x14ac:dyDescent="0.35">
      <c r="A146" s="398" t="s">
        <v>2041</v>
      </c>
      <c r="B146" s="398"/>
      <c r="C146" s="398"/>
      <c r="D146" s="398"/>
    </row>
    <row r="147" spans="1:4" s="57" customFormat="1" ht="20.25" customHeight="1" outlineLevel="1" x14ac:dyDescent="0.35">
      <c r="A147" s="395" t="s">
        <v>2042</v>
      </c>
      <c r="B147" s="396"/>
      <c r="C147" s="396"/>
      <c r="D147" s="397"/>
    </row>
    <row r="148" spans="1:4" s="57" customFormat="1" ht="61" outlineLevel="2" x14ac:dyDescent="0.35">
      <c r="A148" s="192" t="s">
        <v>2043</v>
      </c>
      <c r="B148" s="192" t="s">
        <v>2044</v>
      </c>
      <c r="C148" s="193">
        <v>2931713</v>
      </c>
      <c r="D148" s="194" t="s">
        <v>2045</v>
      </c>
    </row>
    <row r="149" spans="1:4" s="57" customFormat="1" ht="71.5" outlineLevel="2" x14ac:dyDescent="0.35">
      <c r="A149" s="192" t="s">
        <v>2046</v>
      </c>
      <c r="B149" s="192" t="s">
        <v>2047</v>
      </c>
      <c r="C149" s="193">
        <v>2931713</v>
      </c>
      <c r="D149" s="194" t="s">
        <v>2048</v>
      </c>
    </row>
    <row r="150" spans="1:4" s="57" customFormat="1" ht="50.5" outlineLevel="2" x14ac:dyDescent="0.35">
      <c r="A150" s="29" t="s">
        <v>2049</v>
      </c>
      <c r="B150" s="29" t="s">
        <v>2050</v>
      </c>
      <c r="C150" s="30">
        <v>2564270</v>
      </c>
      <c r="D150" s="32" t="s">
        <v>2051</v>
      </c>
    </row>
    <row r="151" spans="1:4" s="57" customFormat="1" ht="61" outlineLevel="2" x14ac:dyDescent="0.35">
      <c r="A151" s="29" t="s">
        <v>2052</v>
      </c>
      <c r="B151" s="29" t="s">
        <v>2053</v>
      </c>
      <c r="C151" s="30">
        <v>2564270</v>
      </c>
      <c r="D151" s="32" t="s">
        <v>2054</v>
      </c>
    </row>
    <row r="152" spans="1:4" s="57" customFormat="1" ht="50.5" outlineLevel="2" x14ac:dyDescent="0.35">
      <c r="A152" s="29" t="s">
        <v>2055</v>
      </c>
      <c r="B152" s="29" t="s">
        <v>2056</v>
      </c>
      <c r="C152" s="30">
        <v>2564270</v>
      </c>
      <c r="D152" s="32" t="s">
        <v>2057</v>
      </c>
    </row>
    <row r="153" spans="1:4" s="57" customFormat="1" ht="36" outlineLevel="2" x14ac:dyDescent="0.35">
      <c r="A153" s="109" t="s">
        <v>2058</v>
      </c>
      <c r="B153" s="152" t="s">
        <v>2059</v>
      </c>
      <c r="C153" s="132">
        <f>SUM(C148+C150)*0.2</f>
        <v>1099196.6000000001</v>
      </c>
      <c r="D153" s="112" t="s">
        <v>1772</v>
      </c>
    </row>
    <row r="154" spans="1:4" s="57" customFormat="1" ht="36" outlineLevel="2" x14ac:dyDescent="0.35">
      <c r="A154" s="109" t="s">
        <v>2060</v>
      </c>
      <c r="B154" s="152" t="s">
        <v>2061</v>
      </c>
      <c r="C154" s="132">
        <f>SUM(C148+C150)*0.3</f>
        <v>1648794.9</v>
      </c>
      <c r="D154" s="112" t="s">
        <v>1775</v>
      </c>
    </row>
    <row r="155" spans="1:4" s="57" customFormat="1" ht="20.25" customHeight="1" outlineLevel="1" x14ac:dyDescent="0.35">
      <c r="A155" s="395" t="s">
        <v>2062</v>
      </c>
      <c r="B155" s="396"/>
      <c r="C155" s="396"/>
      <c r="D155" s="397"/>
    </row>
    <row r="156" spans="1:4" s="57" customFormat="1" ht="50.5" outlineLevel="2" x14ac:dyDescent="0.35">
      <c r="A156" s="192" t="s">
        <v>2063</v>
      </c>
      <c r="B156" s="192" t="s">
        <v>2064</v>
      </c>
      <c r="C156" s="193">
        <v>1897922</v>
      </c>
      <c r="D156" s="194" t="s">
        <v>2065</v>
      </c>
    </row>
    <row r="157" spans="1:4" s="57" customFormat="1" ht="61" outlineLevel="2" x14ac:dyDescent="0.35">
      <c r="A157" s="192" t="s">
        <v>2066</v>
      </c>
      <c r="B157" s="192" t="s">
        <v>2067</v>
      </c>
      <c r="C157" s="193">
        <v>1897922</v>
      </c>
      <c r="D157" s="194" t="s">
        <v>2068</v>
      </c>
    </row>
    <row r="158" spans="1:4" s="57" customFormat="1" ht="50.5" outlineLevel="2" x14ac:dyDescent="0.35">
      <c r="A158" s="29" t="s">
        <v>2069</v>
      </c>
      <c r="B158" s="29" t="s">
        <v>2070</v>
      </c>
      <c r="C158" s="30">
        <v>2174161</v>
      </c>
      <c r="D158" s="32" t="s">
        <v>2051</v>
      </c>
    </row>
    <row r="159" spans="1:4" s="57" customFormat="1" ht="61" outlineLevel="2" x14ac:dyDescent="0.35">
      <c r="A159" s="29" t="s">
        <v>2071</v>
      </c>
      <c r="B159" s="29" t="s">
        <v>2072</v>
      </c>
      <c r="C159" s="30">
        <v>2174161</v>
      </c>
      <c r="D159" s="32" t="s">
        <v>2073</v>
      </c>
    </row>
    <row r="160" spans="1:4" s="57" customFormat="1" ht="50.5" outlineLevel="2" x14ac:dyDescent="0.35">
      <c r="A160" s="29" t="s">
        <v>2074</v>
      </c>
      <c r="B160" s="29" t="s">
        <v>2075</v>
      </c>
      <c r="C160" s="30">
        <v>2174161</v>
      </c>
      <c r="D160" s="32" t="s">
        <v>2057</v>
      </c>
    </row>
    <row r="161" spans="1:4" s="57" customFormat="1" ht="36" outlineLevel="2" x14ac:dyDescent="0.35">
      <c r="A161" s="109" t="s">
        <v>2076</v>
      </c>
      <c r="B161" s="152" t="s">
        <v>2077</v>
      </c>
      <c r="C161" s="132">
        <f>SUM(C156+C158)*0.2</f>
        <v>814416.60000000009</v>
      </c>
      <c r="D161" s="112" t="s">
        <v>1772</v>
      </c>
    </row>
    <row r="162" spans="1:4" s="57" customFormat="1" ht="36" outlineLevel="2" x14ac:dyDescent="0.35">
      <c r="A162" s="109" t="s">
        <v>2078</v>
      </c>
      <c r="B162" s="152" t="s">
        <v>2079</v>
      </c>
      <c r="C162" s="132">
        <f>SUM(C156+C158)*0.3</f>
        <v>1221624.8999999999</v>
      </c>
      <c r="D162" s="112" t="s">
        <v>1775</v>
      </c>
    </row>
    <row r="163" spans="1:4" s="57" customFormat="1" ht="20.25" customHeight="1" outlineLevel="1" x14ac:dyDescent="0.35">
      <c r="A163" s="395" t="s">
        <v>2080</v>
      </c>
      <c r="B163" s="396"/>
      <c r="C163" s="396"/>
      <c r="D163" s="397"/>
    </row>
    <row r="164" spans="1:4" s="57" customFormat="1" ht="50.5" outlineLevel="2" x14ac:dyDescent="0.35">
      <c r="A164" s="192" t="s">
        <v>2081</v>
      </c>
      <c r="B164" s="192" t="s">
        <v>2082</v>
      </c>
      <c r="C164" s="193">
        <v>2169609</v>
      </c>
      <c r="D164" s="194" t="s">
        <v>2083</v>
      </c>
    </row>
    <row r="165" spans="1:4" s="57" customFormat="1" ht="50.5" outlineLevel="2" x14ac:dyDescent="0.35">
      <c r="A165" s="29" t="s">
        <v>2084</v>
      </c>
      <c r="B165" s="29" t="s">
        <v>2085</v>
      </c>
      <c r="C165" s="30">
        <v>1533769</v>
      </c>
      <c r="D165" s="32" t="s">
        <v>2051</v>
      </c>
    </row>
    <row r="166" spans="1:4" s="57" customFormat="1" ht="50.5" outlineLevel="2" x14ac:dyDescent="0.35">
      <c r="A166" s="29" t="s">
        <v>2086</v>
      </c>
      <c r="B166" s="29" t="s">
        <v>2087</v>
      </c>
      <c r="C166" s="30">
        <v>1533769</v>
      </c>
      <c r="D166" s="32" t="s">
        <v>2057</v>
      </c>
    </row>
    <row r="167" spans="1:4" s="57" customFormat="1" ht="36" outlineLevel="2" x14ac:dyDescent="0.35">
      <c r="A167" s="109" t="s">
        <v>2088</v>
      </c>
      <c r="B167" s="152" t="s">
        <v>2089</v>
      </c>
      <c r="C167" s="132">
        <f>SUM(C164+C165)*0.2</f>
        <v>740675.60000000009</v>
      </c>
      <c r="D167" s="112" t="s">
        <v>1772</v>
      </c>
    </row>
    <row r="168" spans="1:4" s="57" customFormat="1" ht="36" outlineLevel="2" x14ac:dyDescent="0.35">
      <c r="A168" s="109" t="s">
        <v>2090</v>
      </c>
      <c r="B168" s="152" t="s">
        <v>2091</v>
      </c>
      <c r="C168" s="132">
        <f>SUM(C164+C165)*0.3</f>
        <v>1111013.3999999999</v>
      </c>
      <c r="D168" s="112" t="s">
        <v>1775</v>
      </c>
    </row>
    <row r="169" spans="1:4" s="57" customFormat="1" ht="20.25" customHeight="1" outlineLevel="1" x14ac:dyDescent="0.35">
      <c r="A169" s="395" t="s">
        <v>2092</v>
      </c>
      <c r="B169" s="396"/>
      <c r="C169" s="396"/>
      <c r="D169" s="397"/>
    </row>
    <row r="170" spans="1:4" s="57" customFormat="1" ht="51" outlineLevel="2" x14ac:dyDescent="0.35">
      <c r="A170" s="192" t="s">
        <v>2093</v>
      </c>
      <c r="B170" s="192" t="s">
        <v>2094</v>
      </c>
      <c r="C170" s="193">
        <v>2563163</v>
      </c>
      <c r="D170" s="194" t="s">
        <v>2095</v>
      </c>
    </row>
    <row r="171" spans="1:4" s="57" customFormat="1" ht="61" outlineLevel="2" x14ac:dyDescent="0.35">
      <c r="A171" s="192" t="s">
        <v>2096</v>
      </c>
      <c r="B171" s="192" t="s">
        <v>2097</v>
      </c>
      <c r="C171" s="193">
        <v>2563163</v>
      </c>
      <c r="D171" s="194" t="s">
        <v>2098</v>
      </c>
    </row>
    <row r="172" spans="1:4" s="57" customFormat="1" ht="50.5" outlineLevel="2" x14ac:dyDescent="0.35">
      <c r="A172" s="29" t="s">
        <v>2099</v>
      </c>
      <c r="B172" s="29" t="s">
        <v>2100</v>
      </c>
      <c r="C172" s="30">
        <v>1230317</v>
      </c>
      <c r="D172" s="32" t="s">
        <v>2051</v>
      </c>
    </row>
    <row r="173" spans="1:4" s="57" customFormat="1" ht="61" outlineLevel="2" x14ac:dyDescent="0.35">
      <c r="A173" s="29" t="s">
        <v>2101</v>
      </c>
      <c r="B173" s="29" t="s">
        <v>2102</v>
      </c>
      <c r="C173" s="30">
        <v>1230317</v>
      </c>
      <c r="D173" s="32" t="s">
        <v>2103</v>
      </c>
    </row>
    <row r="174" spans="1:4" s="57" customFormat="1" ht="50.5" outlineLevel="2" x14ac:dyDescent="0.35">
      <c r="A174" s="29" t="s">
        <v>2104</v>
      </c>
      <c r="B174" s="29" t="s">
        <v>2105</v>
      </c>
      <c r="C174" s="30">
        <v>1230317</v>
      </c>
      <c r="D174" s="32" t="s">
        <v>2057</v>
      </c>
    </row>
    <row r="175" spans="1:4" s="57" customFormat="1" ht="36" outlineLevel="2" x14ac:dyDescent="0.35">
      <c r="A175" s="109" t="s">
        <v>2106</v>
      </c>
      <c r="B175" s="152" t="s">
        <v>2107</v>
      </c>
      <c r="C175" s="132">
        <f>SUM(C170+C172)*0.2</f>
        <v>758696</v>
      </c>
      <c r="D175" s="112" t="s">
        <v>1772</v>
      </c>
    </row>
    <row r="176" spans="1:4" s="57" customFormat="1" ht="36" outlineLevel="2" x14ac:dyDescent="0.35">
      <c r="A176" s="109" t="s">
        <v>2108</v>
      </c>
      <c r="B176" s="152" t="s">
        <v>2109</v>
      </c>
      <c r="C176" s="132">
        <f>SUM(C170+C172)*0.3</f>
        <v>1138044</v>
      </c>
      <c r="D176" s="112" t="s">
        <v>1775</v>
      </c>
    </row>
    <row r="177" spans="1:4" s="57" customFormat="1" ht="20.25" customHeight="1" outlineLevel="1" x14ac:dyDescent="0.35">
      <c r="A177" s="395" t="s">
        <v>2110</v>
      </c>
      <c r="B177" s="396"/>
      <c r="C177" s="396"/>
      <c r="D177" s="397"/>
    </row>
    <row r="178" spans="1:4" s="57" customFormat="1" ht="61" outlineLevel="2" x14ac:dyDescent="0.35">
      <c r="A178" s="192" t="s">
        <v>2111</v>
      </c>
      <c r="B178" s="192" t="s">
        <v>2112</v>
      </c>
      <c r="C178" s="193">
        <v>2282025</v>
      </c>
      <c r="D178" s="194" t="s">
        <v>2113</v>
      </c>
    </row>
    <row r="179" spans="1:4" s="57" customFormat="1" ht="71.5" outlineLevel="2" x14ac:dyDescent="0.35">
      <c r="A179" s="192" t="s">
        <v>2114</v>
      </c>
      <c r="B179" s="192" t="s">
        <v>2115</v>
      </c>
      <c r="C179" s="193">
        <v>2282025</v>
      </c>
      <c r="D179" s="194" t="s">
        <v>2116</v>
      </c>
    </row>
    <row r="180" spans="1:4" s="57" customFormat="1" ht="50.5" outlineLevel="2" x14ac:dyDescent="0.35">
      <c r="A180" s="29" t="s">
        <v>2117</v>
      </c>
      <c r="B180" s="29" t="s">
        <v>2118</v>
      </c>
      <c r="C180" s="30">
        <v>1147819</v>
      </c>
      <c r="D180" s="32" t="s">
        <v>2051</v>
      </c>
    </row>
    <row r="181" spans="1:4" s="57" customFormat="1" ht="61" outlineLevel="2" x14ac:dyDescent="0.35">
      <c r="A181" s="29" t="s">
        <v>2119</v>
      </c>
      <c r="B181" s="29" t="s">
        <v>2120</v>
      </c>
      <c r="C181" s="30">
        <v>1147819</v>
      </c>
      <c r="D181" s="32" t="s">
        <v>2121</v>
      </c>
    </row>
    <row r="182" spans="1:4" s="57" customFormat="1" ht="50.5" outlineLevel="2" x14ac:dyDescent="0.35">
      <c r="A182" s="29" t="s">
        <v>2122</v>
      </c>
      <c r="B182" s="29" t="s">
        <v>2123</v>
      </c>
      <c r="C182" s="30">
        <v>1147819</v>
      </c>
      <c r="D182" s="32" t="s">
        <v>2057</v>
      </c>
    </row>
    <row r="183" spans="1:4" s="57" customFormat="1" ht="36" outlineLevel="2" x14ac:dyDescent="0.35">
      <c r="A183" s="109" t="s">
        <v>2124</v>
      </c>
      <c r="B183" s="152" t="s">
        <v>2125</v>
      </c>
      <c r="C183" s="132">
        <f>SUM(C178+C180)*0.2</f>
        <v>685968.8</v>
      </c>
      <c r="D183" s="112" t="s">
        <v>1772</v>
      </c>
    </row>
    <row r="184" spans="1:4" s="57" customFormat="1" ht="36" outlineLevel="2" x14ac:dyDescent="0.35">
      <c r="A184" s="109" t="s">
        <v>2126</v>
      </c>
      <c r="B184" s="152" t="s">
        <v>2127</v>
      </c>
      <c r="C184" s="132">
        <f>SUM(C178+C180)*0.3</f>
        <v>1028953.2</v>
      </c>
      <c r="D184" s="112" t="s">
        <v>1775</v>
      </c>
    </row>
    <row r="185" spans="1:4" s="57" customFormat="1" ht="20.25" customHeight="1" outlineLevel="1" x14ac:dyDescent="0.35">
      <c r="A185" s="395" t="s">
        <v>2128</v>
      </c>
      <c r="B185" s="396"/>
      <c r="C185" s="396"/>
      <c r="D185" s="397"/>
    </row>
    <row r="186" spans="1:4" s="57" customFormat="1" ht="61" outlineLevel="2" x14ac:dyDescent="0.35">
      <c r="A186" s="192" t="s">
        <v>2129</v>
      </c>
      <c r="B186" s="192" t="s">
        <v>2130</v>
      </c>
      <c r="C186" s="193">
        <v>2122163</v>
      </c>
      <c r="D186" s="194" t="s">
        <v>2131</v>
      </c>
    </row>
    <row r="187" spans="1:4" s="57" customFormat="1" ht="71.5" outlineLevel="2" x14ac:dyDescent="0.35">
      <c r="A187" s="192" t="s">
        <v>2132</v>
      </c>
      <c r="B187" s="192" t="s">
        <v>2133</v>
      </c>
      <c r="C187" s="193">
        <v>2122163</v>
      </c>
      <c r="D187" s="194" t="s">
        <v>2134</v>
      </c>
    </row>
    <row r="188" spans="1:4" s="57" customFormat="1" ht="50.5" outlineLevel="2" x14ac:dyDescent="0.35">
      <c r="A188" s="29" t="s">
        <v>2135</v>
      </c>
      <c r="B188" s="29" t="s">
        <v>2136</v>
      </c>
      <c r="C188" s="30">
        <v>1158497</v>
      </c>
      <c r="D188" s="32" t="s">
        <v>2051</v>
      </c>
    </row>
    <row r="189" spans="1:4" s="57" customFormat="1" ht="61" outlineLevel="2" x14ac:dyDescent="0.35">
      <c r="A189" s="29" t="s">
        <v>2137</v>
      </c>
      <c r="B189" s="29" t="s">
        <v>2138</v>
      </c>
      <c r="C189" s="30">
        <v>1158497</v>
      </c>
      <c r="D189" s="32" t="s">
        <v>2139</v>
      </c>
    </row>
    <row r="190" spans="1:4" s="57" customFormat="1" ht="50.5" outlineLevel="2" x14ac:dyDescent="0.35">
      <c r="A190" s="29" t="s">
        <v>2140</v>
      </c>
      <c r="B190" s="29" t="s">
        <v>2141</v>
      </c>
      <c r="C190" s="30">
        <v>1158497</v>
      </c>
      <c r="D190" s="32" t="s">
        <v>2057</v>
      </c>
    </row>
    <row r="191" spans="1:4" s="57" customFormat="1" ht="36" outlineLevel="2" x14ac:dyDescent="0.35">
      <c r="A191" s="109" t="s">
        <v>2142</v>
      </c>
      <c r="B191" s="152" t="s">
        <v>2143</v>
      </c>
      <c r="C191" s="132">
        <f>SUM(C186+C188)*0.2</f>
        <v>656132</v>
      </c>
      <c r="D191" s="112" t="s">
        <v>1772</v>
      </c>
    </row>
    <row r="192" spans="1:4" s="57" customFormat="1" ht="36" outlineLevel="2" x14ac:dyDescent="0.35">
      <c r="A192" s="109" t="s">
        <v>2144</v>
      </c>
      <c r="B192" s="152" t="s">
        <v>2145</v>
      </c>
      <c r="C192" s="132">
        <f>SUM(C186+C188)*0.3</f>
        <v>984198</v>
      </c>
      <c r="D192" s="112" t="s">
        <v>1775</v>
      </c>
    </row>
    <row r="193" spans="1:4" s="57" customFormat="1" ht="20.25" customHeight="1" outlineLevel="1" x14ac:dyDescent="0.35">
      <c r="A193" s="395" t="s">
        <v>2146</v>
      </c>
      <c r="B193" s="396"/>
      <c r="C193" s="396"/>
      <c r="D193" s="397"/>
    </row>
    <row r="194" spans="1:4" s="57" customFormat="1" ht="61" outlineLevel="2" x14ac:dyDescent="0.35">
      <c r="A194" s="192" t="s">
        <v>2147</v>
      </c>
      <c r="B194" s="192" t="s">
        <v>2148</v>
      </c>
      <c r="C194" s="193">
        <v>905869</v>
      </c>
      <c r="D194" s="194" t="s">
        <v>2149</v>
      </c>
    </row>
    <row r="195" spans="1:4" s="57" customFormat="1" ht="71.5" outlineLevel="2" x14ac:dyDescent="0.35">
      <c r="A195" s="192" t="s">
        <v>2150</v>
      </c>
      <c r="B195" s="192" t="s">
        <v>2151</v>
      </c>
      <c r="C195" s="193">
        <v>905869</v>
      </c>
      <c r="D195" s="194" t="s">
        <v>2152</v>
      </c>
    </row>
    <row r="196" spans="1:4" s="57" customFormat="1" ht="50.5" outlineLevel="2" x14ac:dyDescent="0.35">
      <c r="A196" s="29" t="s">
        <v>2153</v>
      </c>
      <c r="B196" s="29" t="s">
        <v>2154</v>
      </c>
      <c r="C196" s="30">
        <v>493091</v>
      </c>
      <c r="D196" s="32" t="s">
        <v>2051</v>
      </c>
    </row>
    <row r="197" spans="1:4" s="57" customFormat="1" ht="61" outlineLevel="2" x14ac:dyDescent="0.35">
      <c r="A197" s="29" t="s">
        <v>2155</v>
      </c>
      <c r="B197" s="29" t="s">
        <v>2156</v>
      </c>
      <c r="C197" s="30">
        <v>493091</v>
      </c>
      <c r="D197" s="32" t="s">
        <v>2157</v>
      </c>
    </row>
    <row r="198" spans="1:4" s="57" customFormat="1" ht="50.5" outlineLevel="2" x14ac:dyDescent="0.35">
      <c r="A198" s="29" t="s">
        <v>2158</v>
      </c>
      <c r="B198" s="29" t="s">
        <v>2159</v>
      </c>
      <c r="C198" s="30">
        <v>493091</v>
      </c>
      <c r="D198" s="32" t="s">
        <v>2057</v>
      </c>
    </row>
    <row r="199" spans="1:4" s="57" customFormat="1" ht="36" outlineLevel="2" x14ac:dyDescent="0.35">
      <c r="A199" s="109" t="s">
        <v>2160</v>
      </c>
      <c r="B199" s="152" t="s">
        <v>2161</v>
      </c>
      <c r="C199" s="132">
        <f>SUM(C194+C196)*0.2</f>
        <v>279792</v>
      </c>
      <c r="D199" s="112" t="s">
        <v>1772</v>
      </c>
    </row>
    <row r="200" spans="1:4" s="57" customFormat="1" ht="36" outlineLevel="2" x14ac:dyDescent="0.35">
      <c r="A200" s="109" t="s">
        <v>2162</v>
      </c>
      <c r="B200" s="152" t="s">
        <v>2163</v>
      </c>
      <c r="C200" s="132">
        <f>SUM(C194+C196)*0.3</f>
        <v>419688</v>
      </c>
      <c r="D200" s="112" t="s">
        <v>1775</v>
      </c>
    </row>
    <row r="201" spans="1:4" s="57" customFormat="1" ht="20.25" customHeight="1" outlineLevel="1" x14ac:dyDescent="0.35">
      <c r="A201" s="395" t="s">
        <v>2164</v>
      </c>
      <c r="B201" s="396"/>
      <c r="C201" s="396"/>
      <c r="D201" s="397"/>
    </row>
    <row r="202" spans="1:4" s="57" customFormat="1" ht="61" outlineLevel="2" x14ac:dyDescent="0.35">
      <c r="A202" s="192" t="s">
        <v>2165</v>
      </c>
      <c r="B202" s="192" t="s">
        <v>2166</v>
      </c>
      <c r="C202" s="193">
        <v>586328</v>
      </c>
      <c r="D202" s="194" t="s">
        <v>2167</v>
      </c>
    </row>
    <row r="203" spans="1:4" s="57" customFormat="1" ht="71.5" outlineLevel="2" x14ac:dyDescent="0.35">
      <c r="A203" s="192" t="s">
        <v>2168</v>
      </c>
      <c r="B203" s="192" t="s">
        <v>2169</v>
      </c>
      <c r="C203" s="193">
        <v>586328</v>
      </c>
      <c r="D203" s="194" t="s">
        <v>2170</v>
      </c>
    </row>
    <row r="204" spans="1:4" s="57" customFormat="1" ht="50.5" outlineLevel="2" x14ac:dyDescent="0.35">
      <c r="A204" s="29" t="s">
        <v>2171</v>
      </c>
      <c r="B204" s="29" t="s">
        <v>2172</v>
      </c>
      <c r="C204" s="30">
        <v>272651</v>
      </c>
      <c r="D204" s="32" t="s">
        <v>2051</v>
      </c>
    </row>
    <row r="205" spans="1:4" s="57" customFormat="1" ht="61" outlineLevel="2" x14ac:dyDescent="0.35">
      <c r="A205" s="29" t="s">
        <v>2173</v>
      </c>
      <c r="B205" s="29" t="s">
        <v>2174</v>
      </c>
      <c r="C205" s="30">
        <v>272651</v>
      </c>
      <c r="D205" s="32" t="s">
        <v>2175</v>
      </c>
    </row>
    <row r="206" spans="1:4" s="57" customFormat="1" ht="50.5" outlineLevel="2" x14ac:dyDescent="0.35">
      <c r="A206" s="29" t="s">
        <v>2176</v>
      </c>
      <c r="B206" s="29" t="s">
        <v>2177</v>
      </c>
      <c r="C206" s="30">
        <v>272651</v>
      </c>
      <c r="D206" s="32" t="s">
        <v>2057</v>
      </c>
    </row>
    <row r="207" spans="1:4" s="57" customFormat="1" ht="36" outlineLevel="2" x14ac:dyDescent="0.35">
      <c r="A207" s="109" t="s">
        <v>2178</v>
      </c>
      <c r="B207" s="152" t="s">
        <v>2179</v>
      </c>
      <c r="C207" s="132">
        <f>SUM(C202+C204)*0.2</f>
        <v>171795.80000000002</v>
      </c>
      <c r="D207" s="112" t="s">
        <v>1772</v>
      </c>
    </row>
    <row r="208" spans="1:4" s="57" customFormat="1" ht="36" outlineLevel="2" x14ac:dyDescent="0.35">
      <c r="A208" s="109" t="s">
        <v>2180</v>
      </c>
      <c r="B208" s="152" t="s">
        <v>2181</v>
      </c>
      <c r="C208" s="132">
        <f>SUM(C202+C204)*0.3</f>
        <v>257693.69999999998</v>
      </c>
      <c r="D208" s="112" t="s">
        <v>1775</v>
      </c>
    </row>
    <row r="209" spans="1:4" s="57" customFormat="1" ht="20.25" customHeight="1" outlineLevel="1" x14ac:dyDescent="0.35">
      <c r="A209" s="395" t="s">
        <v>2182</v>
      </c>
      <c r="B209" s="396"/>
      <c r="C209" s="396"/>
      <c r="D209" s="397"/>
    </row>
    <row r="210" spans="1:4" s="57" customFormat="1" ht="61" outlineLevel="2" x14ac:dyDescent="0.35">
      <c r="A210" s="192" t="s">
        <v>2183</v>
      </c>
      <c r="B210" s="192" t="s">
        <v>2184</v>
      </c>
      <c r="C210" s="193">
        <v>453387</v>
      </c>
      <c r="D210" s="194" t="s">
        <v>2185</v>
      </c>
    </row>
    <row r="211" spans="1:4" s="57" customFormat="1" ht="71.5" outlineLevel="2" x14ac:dyDescent="0.35">
      <c r="A211" s="192" t="s">
        <v>2186</v>
      </c>
      <c r="B211" s="192" t="s">
        <v>2187</v>
      </c>
      <c r="C211" s="193">
        <v>453387</v>
      </c>
      <c r="D211" s="194" t="s">
        <v>2188</v>
      </c>
    </row>
    <row r="212" spans="1:4" s="57" customFormat="1" ht="50.5" outlineLevel="2" x14ac:dyDescent="0.35">
      <c r="A212" s="29" t="s">
        <v>2189</v>
      </c>
      <c r="B212" s="29" t="s">
        <v>2190</v>
      </c>
      <c r="C212" s="30">
        <v>217624</v>
      </c>
      <c r="D212" s="32" t="s">
        <v>2051</v>
      </c>
    </row>
    <row r="213" spans="1:4" s="57" customFormat="1" ht="61" outlineLevel="2" x14ac:dyDescent="0.35">
      <c r="A213" s="29" t="s">
        <v>2191</v>
      </c>
      <c r="B213" s="29" t="s">
        <v>2192</v>
      </c>
      <c r="C213" s="30">
        <v>217624</v>
      </c>
      <c r="D213" s="32" t="s">
        <v>2193</v>
      </c>
    </row>
    <row r="214" spans="1:4" s="57" customFormat="1" ht="50.5" outlineLevel="2" x14ac:dyDescent="0.35">
      <c r="A214" s="29" t="s">
        <v>2194</v>
      </c>
      <c r="B214" s="29" t="s">
        <v>2195</v>
      </c>
      <c r="C214" s="30">
        <v>217624</v>
      </c>
      <c r="D214" s="32" t="s">
        <v>2057</v>
      </c>
    </row>
    <row r="215" spans="1:4" s="57" customFormat="1" ht="36" outlineLevel="2" x14ac:dyDescent="0.35">
      <c r="A215" s="109" t="s">
        <v>2196</v>
      </c>
      <c r="B215" s="152" t="s">
        <v>2197</v>
      </c>
      <c r="C215" s="132">
        <f>SUM(C210+C212)*0.2</f>
        <v>134202.20000000001</v>
      </c>
      <c r="D215" s="112" t="s">
        <v>1772</v>
      </c>
    </row>
    <row r="216" spans="1:4" s="57" customFormat="1" ht="36" outlineLevel="2" x14ac:dyDescent="0.35">
      <c r="A216" s="109" t="s">
        <v>2198</v>
      </c>
      <c r="B216" s="152" t="s">
        <v>2199</v>
      </c>
      <c r="C216" s="132">
        <f>SUM(C210+C212)*0.3</f>
        <v>201303.3</v>
      </c>
      <c r="D216" s="112" t="s">
        <v>1775</v>
      </c>
    </row>
    <row r="217" spans="1:4" ht="18.75" customHeight="1" x14ac:dyDescent="0.3">
      <c r="A217" s="398" t="s">
        <v>722</v>
      </c>
      <c r="B217" s="398"/>
      <c r="C217" s="398"/>
      <c r="D217" s="398"/>
    </row>
    <row r="218" spans="1:4" ht="20.25" customHeight="1" outlineLevel="1" x14ac:dyDescent="0.3">
      <c r="A218" s="395" t="s">
        <v>2200</v>
      </c>
      <c r="B218" s="396"/>
      <c r="C218" s="396"/>
      <c r="D218" s="397"/>
    </row>
    <row r="219" spans="1:4" ht="34.5" customHeight="1" outlineLevel="2" x14ac:dyDescent="0.3">
      <c r="A219" s="180" t="s">
        <v>2201</v>
      </c>
      <c r="B219" s="180" t="s">
        <v>2202</v>
      </c>
      <c r="C219" s="146">
        <v>1705783</v>
      </c>
      <c r="D219" s="181" t="s">
        <v>2203</v>
      </c>
    </row>
    <row r="220" spans="1:4" ht="34.5" customHeight="1" outlineLevel="2" x14ac:dyDescent="0.3">
      <c r="A220" s="29" t="s">
        <v>2204</v>
      </c>
      <c r="B220" s="180" t="s">
        <v>2205</v>
      </c>
      <c r="C220" s="146">
        <v>823404</v>
      </c>
      <c r="D220" s="181" t="s">
        <v>2206</v>
      </c>
    </row>
    <row r="221" spans="1:4" ht="34.5" customHeight="1" outlineLevel="2" x14ac:dyDescent="0.3">
      <c r="A221" s="29" t="s">
        <v>2207</v>
      </c>
      <c r="B221" s="196" t="s">
        <v>2208</v>
      </c>
      <c r="C221" s="30">
        <v>504504</v>
      </c>
      <c r="D221" s="182" t="s">
        <v>2209</v>
      </c>
    </row>
    <row r="222" spans="1:4" ht="34.5" customHeight="1" outlineLevel="2" x14ac:dyDescent="0.3">
      <c r="A222" s="29" t="s">
        <v>2210</v>
      </c>
      <c r="B222" s="180" t="s">
        <v>2211</v>
      </c>
      <c r="C222" s="146">
        <v>403515</v>
      </c>
      <c r="D222" s="181" t="s">
        <v>2212</v>
      </c>
    </row>
    <row r="223" spans="1:4" ht="34.5" customHeight="1" outlineLevel="2" x14ac:dyDescent="0.3">
      <c r="A223" s="29" t="s">
        <v>2213</v>
      </c>
      <c r="B223" s="29" t="s">
        <v>2214</v>
      </c>
      <c r="C223" s="30">
        <v>241441</v>
      </c>
      <c r="D223" s="32" t="s">
        <v>2215</v>
      </c>
    </row>
    <row r="224" spans="1:4" ht="34.5" customHeight="1" outlineLevel="2" x14ac:dyDescent="0.3">
      <c r="A224" s="180" t="s">
        <v>2216</v>
      </c>
      <c r="B224" s="180" t="s">
        <v>2217</v>
      </c>
      <c r="C224" s="146">
        <v>208108</v>
      </c>
      <c r="D224" s="181" t="s">
        <v>2218</v>
      </c>
    </row>
    <row r="225" spans="1:4" ht="34.5" customHeight="1" outlineLevel="2" x14ac:dyDescent="0.3">
      <c r="A225" s="180" t="s">
        <v>2219</v>
      </c>
      <c r="B225" s="180" t="s">
        <v>2220</v>
      </c>
      <c r="C225" s="146">
        <v>555054</v>
      </c>
      <c r="D225" s="181" t="s">
        <v>2221</v>
      </c>
    </row>
    <row r="226" spans="1:4" ht="34.5" customHeight="1" outlineLevel="2" x14ac:dyDescent="0.3">
      <c r="A226" s="180" t="s">
        <v>2222</v>
      </c>
      <c r="B226" s="180" t="s">
        <v>2223</v>
      </c>
      <c r="C226" s="146">
        <v>214415</v>
      </c>
      <c r="D226" s="181" t="s">
        <v>2224</v>
      </c>
    </row>
    <row r="227" spans="1:4" ht="34.5" customHeight="1" outlineLevel="2" x14ac:dyDescent="0.3">
      <c r="A227" s="180" t="s">
        <v>2225</v>
      </c>
      <c r="B227" s="180" t="s">
        <v>2226</v>
      </c>
      <c r="C227" s="146">
        <v>133482</v>
      </c>
      <c r="D227" s="181" t="s">
        <v>2227</v>
      </c>
    </row>
    <row r="228" spans="1:4" ht="20.25" customHeight="1" outlineLevel="1" x14ac:dyDescent="0.3">
      <c r="A228" s="395" t="s">
        <v>2228</v>
      </c>
      <c r="B228" s="396"/>
      <c r="C228" s="396"/>
      <c r="D228" s="397"/>
    </row>
    <row r="229" spans="1:4" ht="37.5" outlineLevel="2" x14ac:dyDescent="0.3">
      <c r="A229" s="180" t="s">
        <v>2229</v>
      </c>
      <c r="B229" s="180" t="s">
        <v>2230</v>
      </c>
      <c r="C229" s="146">
        <v>1705783</v>
      </c>
      <c r="D229" s="181" t="s">
        <v>2231</v>
      </c>
    </row>
    <row r="230" spans="1:4" ht="37.5" outlineLevel="2" x14ac:dyDescent="0.3">
      <c r="A230" s="29" t="s">
        <v>2232</v>
      </c>
      <c r="B230" s="180" t="s">
        <v>2233</v>
      </c>
      <c r="C230" s="146">
        <v>823404</v>
      </c>
      <c r="D230" s="181" t="s">
        <v>2234</v>
      </c>
    </row>
    <row r="231" spans="1:4" ht="37.5" outlineLevel="2" x14ac:dyDescent="0.3">
      <c r="A231" s="35" t="s">
        <v>2235</v>
      </c>
      <c r="B231" s="196" t="s">
        <v>2236</v>
      </c>
      <c r="C231" s="30">
        <v>504504</v>
      </c>
      <c r="D231" s="183" t="s">
        <v>2237</v>
      </c>
    </row>
    <row r="232" spans="1:4" ht="37.5" outlineLevel="2" x14ac:dyDescent="0.3">
      <c r="A232" s="29" t="s">
        <v>2238</v>
      </c>
      <c r="B232" s="180" t="s">
        <v>2239</v>
      </c>
      <c r="C232" s="146">
        <v>403515</v>
      </c>
      <c r="D232" s="181" t="s">
        <v>2240</v>
      </c>
    </row>
    <row r="233" spans="1:4" ht="37.5" outlineLevel="2" x14ac:dyDescent="0.3">
      <c r="A233" s="29" t="s">
        <v>2241</v>
      </c>
      <c r="B233" s="29" t="s">
        <v>2242</v>
      </c>
      <c r="C233" s="30">
        <v>241441</v>
      </c>
      <c r="D233" s="32" t="s">
        <v>2243</v>
      </c>
    </row>
    <row r="234" spans="1:4" ht="37.5" outlineLevel="2" x14ac:dyDescent="0.3">
      <c r="A234" s="180" t="s">
        <v>2244</v>
      </c>
      <c r="B234" s="180" t="s">
        <v>2245</v>
      </c>
      <c r="C234" s="146">
        <v>208108</v>
      </c>
      <c r="D234" s="181" t="s">
        <v>2246</v>
      </c>
    </row>
    <row r="235" spans="1:4" ht="37.5" outlineLevel="2" x14ac:dyDescent="0.3">
      <c r="A235" s="180" t="s">
        <v>2247</v>
      </c>
      <c r="B235" s="180" t="s">
        <v>2248</v>
      </c>
      <c r="C235" s="146">
        <v>555054</v>
      </c>
      <c r="D235" s="181" t="s">
        <v>2249</v>
      </c>
    </row>
    <row r="236" spans="1:4" ht="37.5" outlineLevel="2" x14ac:dyDescent="0.3">
      <c r="A236" s="180" t="s">
        <v>2250</v>
      </c>
      <c r="B236" s="180" t="s">
        <v>2251</v>
      </c>
      <c r="C236" s="146">
        <v>214415</v>
      </c>
      <c r="D236" s="181" t="s">
        <v>2252</v>
      </c>
    </row>
    <row r="237" spans="1:4" ht="37.5" outlineLevel="2" x14ac:dyDescent="0.3">
      <c r="A237" s="180" t="s">
        <v>2253</v>
      </c>
      <c r="B237" s="180" t="s">
        <v>2254</v>
      </c>
      <c r="C237" s="146">
        <v>133482</v>
      </c>
      <c r="D237" s="181" t="s">
        <v>2255</v>
      </c>
    </row>
    <row r="238" spans="1:4" ht="20.25" customHeight="1" outlineLevel="1" x14ac:dyDescent="0.3">
      <c r="A238" s="395" t="s">
        <v>2256</v>
      </c>
      <c r="B238" s="396"/>
      <c r="C238" s="396"/>
      <c r="D238" s="397"/>
    </row>
    <row r="239" spans="1:4" ht="40" outlineLevel="2" x14ac:dyDescent="0.3">
      <c r="A239" s="180" t="s">
        <v>2257</v>
      </c>
      <c r="B239" s="180" t="s">
        <v>2258</v>
      </c>
      <c r="C239" s="146">
        <v>1705783</v>
      </c>
      <c r="D239" s="181" t="s">
        <v>2259</v>
      </c>
    </row>
    <row r="240" spans="1:4" ht="40" outlineLevel="2" x14ac:dyDescent="0.3">
      <c r="A240" s="29" t="s">
        <v>2260</v>
      </c>
      <c r="B240" s="29" t="s">
        <v>2261</v>
      </c>
      <c r="C240" s="30">
        <v>1041040</v>
      </c>
      <c r="D240" s="32" t="s">
        <v>2262</v>
      </c>
    </row>
    <row r="241" spans="1:4" ht="40" outlineLevel="2" x14ac:dyDescent="0.3">
      <c r="A241" s="29" t="s">
        <v>2263</v>
      </c>
      <c r="B241" s="180" t="s">
        <v>2264</v>
      </c>
      <c r="C241" s="146">
        <v>823404</v>
      </c>
      <c r="D241" s="181" t="s">
        <v>2265</v>
      </c>
    </row>
    <row r="242" spans="1:4" ht="46" outlineLevel="2" x14ac:dyDescent="0.3">
      <c r="A242" s="29" t="s">
        <v>2266</v>
      </c>
      <c r="B242" s="195" t="s">
        <v>2267</v>
      </c>
      <c r="C242" s="30">
        <v>504504</v>
      </c>
      <c r="D242" s="182" t="s">
        <v>2268</v>
      </c>
    </row>
    <row r="243" spans="1:4" ht="37.5" outlineLevel="2" x14ac:dyDescent="0.3">
      <c r="A243" s="29" t="s">
        <v>2269</v>
      </c>
      <c r="B243" s="180" t="s">
        <v>2270</v>
      </c>
      <c r="C243" s="146">
        <v>403515</v>
      </c>
      <c r="D243" s="181" t="s">
        <v>2271</v>
      </c>
    </row>
    <row r="244" spans="1:4" ht="40" outlineLevel="2" x14ac:dyDescent="0.3">
      <c r="A244" s="29" t="s">
        <v>2272</v>
      </c>
      <c r="B244" s="29" t="s">
        <v>2273</v>
      </c>
      <c r="C244" s="30">
        <v>241441</v>
      </c>
      <c r="D244" s="32" t="s">
        <v>2274</v>
      </c>
    </row>
    <row r="245" spans="1:4" ht="37.5" outlineLevel="2" x14ac:dyDescent="0.3">
      <c r="A245" s="180" t="s">
        <v>2275</v>
      </c>
      <c r="B245" s="180" t="s">
        <v>2276</v>
      </c>
      <c r="C245" s="146">
        <v>208108</v>
      </c>
      <c r="D245" s="181" t="s">
        <v>2277</v>
      </c>
    </row>
    <row r="246" spans="1:4" ht="37.5" outlineLevel="2" x14ac:dyDescent="0.3">
      <c r="A246" s="180" t="s">
        <v>2278</v>
      </c>
      <c r="B246" s="180" t="s">
        <v>2279</v>
      </c>
      <c r="C246" s="146">
        <v>555054</v>
      </c>
      <c r="D246" s="181" t="s">
        <v>2280</v>
      </c>
    </row>
    <row r="247" spans="1:4" ht="40" outlineLevel="2" x14ac:dyDescent="0.3">
      <c r="A247" s="180" t="s">
        <v>2281</v>
      </c>
      <c r="B247" s="180" t="s">
        <v>2282</v>
      </c>
      <c r="C247" s="146">
        <v>214415</v>
      </c>
      <c r="D247" s="181" t="s">
        <v>2283</v>
      </c>
    </row>
    <row r="248" spans="1:4" ht="40" outlineLevel="2" x14ac:dyDescent="0.3">
      <c r="A248" s="180" t="s">
        <v>2284</v>
      </c>
      <c r="B248" s="180" t="s">
        <v>2285</v>
      </c>
      <c r="C248" s="146">
        <v>133482</v>
      </c>
      <c r="D248" s="181" t="s">
        <v>2286</v>
      </c>
    </row>
    <row r="249" spans="1:4" ht="20.25" customHeight="1" outlineLevel="1" x14ac:dyDescent="0.3">
      <c r="A249" s="395" t="s">
        <v>2287</v>
      </c>
      <c r="B249" s="396"/>
      <c r="C249" s="396"/>
      <c r="D249" s="397"/>
    </row>
    <row r="250" spans="1:4" ht="40" outlineLevel="2" x14ac:dyDescent="0.3">
      <c r="A250" s="180" t="s">
        <v>2288</v>
      </c>
      <c r="B250" s="180" t="s">
        <v>2289</v>
      </c>
      <c r="C250" s="146">
        <v>3045558</v>
      </c>
      <c r="D250" s="181" t="s">
        <v>2290</v>
      </c>
    </row>
    <row r="251" spans="1:4" ht="40" outlineLevel="2" x14ac:dyDescent="0.3">
      <c r="A251" s="29" t="s">
        <v>2291</v>
      </c>
      <c r="B251" s="29" t="s">
        <v>2292</v>
      </c>
      <c r="C251" s="30">
        <v>1920719</v>
      </c>
      <c r="D251" s="32" t="s">
        <v>2293</v>
      </c>
    </row>
    <row r="252" spans="1:4" ht="40" outlineLevel="2" x14ac:dyDescent="0.3">
      <c r="A252" s="29" t="s">
        <v>2294</v>
      </c>
      <c r="B252" s="180" t="s">
        <v>2295</v>
      </c>
      <c r="C252" s="146">
        <v>1384816</v>
      </c>
      <c r="D252" s="181" t="s">
        <v>2296</v>
      </c>
    </row>
    <row r="253" spans="1:4" ht="46" outlineLevel="2" x14ac:dyDescent="0.3">
      <c r="A253" s="29" t="s">
        <v>2297</v>
      </c>
      <c r="B253" s="196" t="s">
        <v>2298</v>
      </c>
      <c r="C253" s="30">
        <v>812812</v>
      </c>
      <c r="D253" s="182" t="s">
        <v>2299</v>
      </c>
    </row>
    <row r="254" spans="1:4" ht="40" outlineLevel="2" x14ac:dyDescent="0.3">
      <c r="A254" s="29" t="s">
        <v>2300</v>
      </c>
      <c r="B254" s="180" t="s">
        <v>2301</v>
      </c>
      <c r="C254" s="146">
        <v>649133</v>
      </c>
      <c r="D254" s="181" t="s">
        <v>2302</v>
      </c>
    </row>
    <row r="255" spans="1:4" ht="40" outlineLevel="2" x14ac:dyDescent="0.3">
      <c r="A255" s="29" t="s">
        <v>2303</v>
      </c>
      <c r="B255" s="29" t="s">
        <v>2304</v>
      </c>
      <c r="C255" s="30">
        <v>482882</v>
      </c>
      <c r="D255" s="32" t="s">
        <v>2305</v>
      </c>
    </row>
    <row r="256" spans="1:4" ht="40" outlineLevel="2" x14ac:dyDescent="0.3">
      <c r="A256" s="180" t="s">
        <v>2306</v>
      </c>
      <c r="B256" s="180" t="s">
        <v>2307</v>
      </c>
      <c r="C256" s="146">
        <v>416216</v>
      </c>
      <c r="D256" s="181" t="s">
        <v>2308</v>
      </c>
    </row>
    <row r="257" spans="1:4" ht="40" outlineLevel="2" x14ac:dyDescent="0.3">
      <c r="A257" s="180" t="s">
        <v>2309</v>
      </c>
      <c r="B257" s="180" t="s">
        <v>2310</v>
      </c>
      <c r="C257" s="146">
        <v>973480</v>
      </c>
      <c r="D257" s="181" t="s">
        <v>2311</v>
      </c>
    </row>
    <row r="258" spans="1:4" ht="40" outlineLevel="2" x14ac:dyDescent="0.3">
      <c r="A258" s="180" t="s">
        <v>2312</v>
      </c>
      <c r="B258" s="180" t="s">
        <v>2313</v>
      </c>
      <c r="C258" s="146">
        <v>428828</v>
      </c>
      <c r="D258" s="181" t="s">
        <v>2314</v>
      </c>
    </row>
    <row r="259" spans="1:4" ht="20.25" customHeight="1" outlineLevel="1" x14ac:dyDescent="0.3">
      <c r="A259" s="395" t="s">
        <v>2315</v>
      </c>
      <c r="B259" s="396"/>
      <c r="C259" s="396"/>
      <c r="D259" s="397"/>
    </row>
    <row r="260" spans="1:4" ht="40" outlineLevel="2" x14ac:dyDescent="0.3">
      <c r="A260" s="180" t="s">
        <v>2316</v>
      </c>
      <c r="B260" s="180" t="s">
        <v>2317</v>
      </c>
      <c r="C260" s="146">
        <v>1705783</v>
      </c>
      <c r="D260" s="181" t="s">
        <v>2318</v>
      </c>
    </row>
    <row r="261" spans="1:4" ht="40" outlineLevel="2" x14ac:dyDescent="0.3">
      <c r="A261" s="29" t="s">
        <v>2319</v>
      </c>
      <c r="B261" s="29" t="s">
        <v>2320</v>
      </c>
      <c r="C261" s="30">
        <v>1041040</v>
      </c>
      <c r="D261" s="32" t="s">
        <v>2321</v>
      </c>
    </row>
    <row r="262" spans="1:4" ht="40" outlineLevel="2" x14ac:dyDescent="0.3">
      <c r="A262" s="29" t="s">
        <v>2322</v>
      </c>
      <c r="B262" s="180" t="s">
        <v>2323</v>
      </c>
      <c r="C262" s="146">
        <v>823404</v>
      </c>
      <c r="D262" s="181" t="s">
        <v>2324</v>
      </c>
    </row>
    <row r="263" spans="1:4" ht="40" outlineLevel="2" x14ac:dyDescent="0.3">
      <c r="A263" s="29" t="s">
        <v>2325</v>
      </c>
      <c r="B263" s="180" t="s">
        <v>2326</v>
      </c>
      <c r="C263" s="30">
        <v>504504</v>
      </c>
      <c r="D263" s="66" t="s">
        <v>2327</v>
      </c>
    </row>
    <row r="264" spans="1:4" ht="40" outlineLevel="2" x14ac:dyDescent="0.3">
      <c r="A264" s="29" t="s">
        <v>2328</v>
      </c>
      <c r="B264" s="180" t="s">
        <v>2329</v>
      </c>
      <c r="C264" s="146">
        <v>403515</v>
      </c>
      <c r="D264" s="181" t="s">
        <v>2330</v>
      </c>
    </row>
    <row r="265" spans="1:4" ht="40" outlineLevel="2" x14ac:dyDescent="0.3">
      <c r="A265" s="29" t="s">
        <v>2331</v>
      </c>
      <c r="B265" s="29" t="s">
        <v>2332</v>
      </c>
      <c r="C265" s="30">
        <v>241441</v>
      </c>
      <c r="D265" s="32" t="s">
        <v>2333</v>
      </c>
    </row>
    <row r="266" spans="1:4" ht="40" outlineLevel="2" x14ac:dyDescent="0.3">
      <c r="A266" s="180" t="s">
        <v>2334</v>
      </c>
      <c r="B266" s="180" t="s">
        <v>2335</v>
      </c>
      <c r="C266" s="146">
        <v>208108</v>
      </c>
      <c r="D266" s="181" t="s">
        <v>2336</v>
      </c>
    </row>
    <row r="267" spans="1:4" ht="40" outlineLevel="2" x14ac:dyDescent="0.3">
      <c r="A267" s="180" t="s">
        <v>2337</v>
      </c>
      <c r="B267" s="180" t="s">
        <v>2338</v>
      </c>
      <c r="C267" s="146">
        <v>555054</v>
      </c>
      <c r="D267" s="181" t="s">
        <v>2339</v>
      </c>
    </row>
    <row r="268" spans="1:4" ht="40" outlineLevel="2" x14ac:dyDescent="0.3">
      <c r="A268" s="180" t="s">
        <v>2340</v>
      </c>
      <c r="B268" s="180" t="s">
        <v>2341</v>
      </c>
      <c r="C268" s="146">
        <v>214415</v>
      </c>
      <c r="D268" s="181" t="s">
        <v>2342</v>
      </c>
    </row>
    <row r="269" spans="1:4" ht="40" outlineLevel="2" x14ac:dyDescent="0.3">
      <c r="A269" s="180" t="s">
        <v>2343</v>
      </c>
      <c r="B269" s="180" t="s">
        <v>2344</v>
      </c>
      <c r="C269" s="146">
        <v>133482</v>
      </c>
      <c r="D269" s="181" t="s">
        <v>2345</v>
      </c>
    </row>
    <row r="270" spans="1:4" ht="20.25" customHeight="1" outlineLevel="1" x14ac:dyDescent="0.3">
      <c r="A270" s="395" t="s">
        <v>2346</v>
      </c>
      <c r="B270" s="396"/>
      <c r="C270" s="396"/>
      <c r="D270" s="397"/>
    </row>
    <row r="271" spans="1:4" ht="50" outlineLevel="2" x14ac:dyDescent="0.3">
      <c r="A271" s="180" t="s">
        <v>2316</v>
      </c>
      <c r="B271" s="180" t="s">
        <v>2347</v>
      </c>
      <c r="C271" s="146">
        <v>3045558</v>
      </c>
      <c r="D271" s="181" t="s">
        <v>2348</v>
      </c>
    </row>
    <row r="272" spans="1:4" ht="50" outlineLevel="2" x14ac:dyDescent="0.3">
      <c r="A272" s="29" t="s">
        <v>2319</v>
      </c>
      <c r="B272" s="29" t="s">
        <v>2349</v>
      </c>
      <c r="C272" s="30">
        <v>1920719</v>
      </c>
      <c r="D272" s="32" t="s">
        <v>2350</v>
      </c>
    </row>
    <row r="273" spans="1:4" ht="50" outlineLevel="2" x14ac:dyDescent="0.3">
      <c r="A273" s="29" t="s">
        <v>2322</v>
      </c>
      <c r="B273" s="180" t="s">
        <v>2351</v>
      </c>
      <c r="C273" s="146">
        <v>1384816</v>
      </c>
      <c r="D273" s="181" t="s">
        <v>2352</v>
      </c>
    </row>
    <row r="274" spans="1:4" ht="46" outlineLevel="2" x14ac:dyDescent="0.3">
      <c r="A274" s="29" t="s">
        <v>2353</v>
      </c>
      <c r="B274" s="180" t="s">
        <v>2354</v>
      </c>
      <c r="C274" s="30">
        <v>812812</v>
      </c>
      <c r="D274" s="182" t="s">
        <v>2355</v>
      </c>
    </row>
    <row r="275" spans="1:4" ht="40" outlineLevel="2" x14ac:dyDescent="0.3">
      <c r="A275" s="29" t="s">
        <v>2328</v>
      </c>
      <c r="B275" s="180" t="s">
        <v>2356</v>
      </c>
      <c r="C275" s="146">
        <v>649133</v>
      </c>
      <c r="D275" s="181" t="s">
        <v>2357</v>
      </c>
    </row>
    <row r="276" spans="1:4" ht="40" outlineLevel="2" x14ac:dyDescent="0.3">
      <c r="A276" s="29" t="s">
        <v>2331</v>
      </c>
      <c r="B276" s="29" t="s">
        <v>2358</v>
      </c>
      <c r="C276" s="30">
        <v>482882</v>
      </c>
      <c r="D276" s="32" t="s">
        <v>2359</v>
      </c>
    </row>
    <row r="277" spans="1:4" ht="40" outlineLevel="2" x14ac:dyDescent="0.3">
      <c r="A277" s="180" t="s">
        <v>2334</v>
      </c>
      <c r="B277" s="180" t="s">
        <v>2360</v>
      </c>
      <c r="C277" s="146">
        <v>416216</v>
      </c>
      <c r="D277" s="181" t="s">
        <v>2361</v>
      </c>
    </row>
    <row r="278" spans="1:4" ht="40" outlineLevel="2" x14ac:dyDescent="0.3">
      <c r="A278" s="180" t="s">
        <v>2337</v>
      </c>
      <c r="B278" s="180" t="s">
        <v>2362</v>
      </c>
      <c r="C278" s="146">
        <v>973480</v>
      </c>
      <c r="D278" s="181" t="s">
        <v>2363</v>
      </c>
    </row>
    <row r="279" spans="1:4" ht="40" outlineLevel="2" x14ac:dyDescent="0.3">
      <c r="A279" s="180" t="s">
        <v>2340</v>
      </c>
      <c r="B279" s="180" t="s">
        <v>2364</v>
      </c>
      <c r="C279" s="146">
        <v>428828</v>
      </c>
      <c r="D279" s="181" t="s">
        <v>2365</v>
      </c>
    </row>
    <row r="280" spans="1:4" ht="20.25" customHeight="1" outlineLevel="1" x14ac:dyDescent="0.3">
      <c r="A280" s="395" t="s">
        <v>2366</v>
      </c>
      <c r="B280" s="396"/>
      <c r="C280" s="396"/>
      <c r="D280" s="397"/>
    </row>
    <row r="281" spans="1:4" ht="40" outlineLevel="2" x14ac:dyDescent="0.3">
      <c r="A281" s="180" t="s">
        <v>2367</v>
      </c>
      <c r="B281" s="180" t="s">
        <v>2368</v>
      </c>
      <c r="C281" s="146">
        <v>2573139</v>
      </c>
      <c r="D281" s="181" t="s">
        <v>2369</v>
      </c>
    </row>
    <row r="282" spans="1:4" ht="40" outlineLevel="2" x14ac:dyDescent="0.3">
      <c r="A282" s="29" t="s">
        <v>2370</v>
      </c>
      <c r="B282" s="29" t="s">
        <v>2371</v>
      </c>
      <c r="C282" s="30">
        <v>1041040</v>
      </c>
      <c r="D282" s="32" t="s">
        <v>2372</v>
      </c>
    </row>
    <row r="283" spans="1:4" ht="40" outlineLevel="2" x14ac:dyDescent="0.3">
      <c r="A283" s="29" t="s">
        <v>2373</v>
      </c>
      <c r="B283" s="180" t="s">
        <v>2374</v>
      </c>
      <c r="C283" s="146">
        <v>823404</v>
      </c>
      <c r="D283" s="181" t="s">
        <v>2375</v>
      </c>
    </row>
    <row r="284" spans="1:4" ht="46" outlineLevel="2" x14ac:dyDescent="0.3">
      <c r="A284" s="29" t="s">
        <v>2376</v>
      </c>
      <c r="B284" s="196" t="s">
        <v>2377</v>
      </c>
      <c r="C284" s="30">
        <v>504504</v>
      </c>
      <c r="D284" s="182" t="s">
        <v>2378</v>
      </c>
    </row>
    <row r="285" spans="1:4" ht="40" outlineLevel="2" x14ac:dyDescent="0.3">
      <c r="A285" s="29" t="s">
        <v>2379</v>
      </c>
      <c r="B285" s="180" t="s">
        <v>2380</v>
      </c>
      <c r="C285" s="146">
        <v>403515</v>
      </c>
      <c r="D285" s="181" t="s">
        <v>2381</v>
      </c>
    </row>
    <row r="286" spans="1:4" ht="40" outlineLevel="2" x14ac:dyDescent="0.3">
      <c r="A286" s="29" t="s">
        <v>2382</v>
      </c>
      <c r="B286" s="29" t="s">
        <v>2383</v>
      </c>
      <c r="C286" s="30">
        <v>241441</v>
      </c>
      <c r="D286" s="32" t="s">
        <v>2384</v>
      </c>
    </row>
    <row r="287" spans="1:4" ht="40" outlineLevel="2" x14ac:dyDescent="0.3">
      <c r="A287" s="180" t="s">
        <v>2385</v>
      </c>
      <c r="B287" s="180" t="s">
        <v>2386</v>
      </c>
      <c r="C287" s="146">
        <v>208108</v>
      </c>
      <c r="D287" s="181" t="s">
        <v>2387</v>
      </c>
    </row>
    <row r="288" spans="1:4" ht="40" outlineLevel="2" x14ac:dyDescent="0.3">
      <c r="A288" s="180" t="s">
        <v>2388</v>
      </c>
      <c r="B288" s="180" t="s">
        <v>2389</v>
      </c>
      <c r="C288" s="146">
        <v>555054</v>
      </c>
      <c r="D288" s="181" t="s">
        <v>2390</v>
      </c>
    </row>
    <row r="289" spans="1:4" ht="40" outlineLevel="2" x14ac:dyDescent="0.3">
      <c r="A289" s="180" t="s">
        <v>2391</v>
      </c>
      <c r="B289" s="180" t="s">
        <v>2392</v>
      </c>
      <c r="C289" s="146">
        <v>214415</v>
      </c>
      <c r="D289" s="181" t="s">
        <v>2393</v>
      </c>
    </row>
    <row r="290" spans="1:4" ht="40" outlineLevel="2" x14ac:dyDescent="0.3">
      <c r="A290" s="180" t="s">
        <v>2394</v>
      </c>
      <c r="B290" s="180" t="s">
        <v>2395</v>
      </c>
      <c r="C290" s="146">
        <v>133482</v>
      </c>
      <c r="D290" s="181" t="s">
        <v>2396</v>
      </c>
    </row>
    <row r="291" spans="1:4" ht="20.25" customHeight="1" outlineLevel="1" x14ac:dyDescent="0.3">
      <c r="A291" s="395" t="s">
        <v>2397</v>
      </c>
      <c r="B291" s="396"/>
      <c r="C291" s="396"/>
      <c r="D291" s="397"/>
    </row>
    <row r="292" spans="1:4" ht="50" outlineLevel="2" x14ac:dyDescent="0.3">
      <c r="A292" s="29" t="s">
        <v>2398</v>
      </c>
      <c r="B292" s="29" t="s">
        <v>2399</v>
      </c>
      <c r="C292" s="30">
        <v>1041040</v>
      </c>
      <c r="D292" s="32" t="s">
        <v>2400</v>
      </c>
    </row>
    <row r="293" spans="1:4" ht="50" outlineLevel="2" x14ac:dyDescent="0.3">
      <c r="A293" s="29" t="s">
        <v>2401</v>
      </c>
      <c r="B293" s="180" t="s">
        <v>2402</v>
      </c>
      <c r="C293" s="146">
        <v>823404</v>
      </c>
      <c r="D293" s="181" t="s">
        <v>2403</v>
      </c>
    </row>
    <row r="294" spans="1:4" ht="46" outlineLevel="2" x14ac:dyDescent="0.3">
      <c r="A294" s="29" t="s">
        <v>2404</v>
      </c>
      <c r="B294" s="180" t="s">
        <v>2405</v>
      </c>
      <c r="C294" s="30">
        <v>812812</v>
      </c>
      <c r="D294" s="182" t="s">
        <v>2406</v>
      </c>
    </row>
    <row r="295" spans="1:4" ht="40" outlineLevel="2" x14ac:dyDescent="0.3">
      <c r="A295" s="29" t="s">
        <v>2407</v>
      </c>
      <c r="B295" s="180" t="s">
        <v>2408</v>
      </c>
      <c r="C295" s="146">
        <v>403515</v>
      </c>
      <c r="D295" s="181" t="s">
        <v>2409</v>
      </c>
    </row>
    <row r="296" spans="1:4" ht="40" outlineLevel="2" x14ac:dyDescent="0.3">
      <c r="A296" s="29" t="s">
        <v>2410</v>
      </c>
      <c r="B296" s="29" t="s">
        <v>2411</v>
      </c>
      <c r="C296" s="30">
        <v>241441</v>
      </c>
      <c r="D296" s="32" t="s">
        <v>2412</v>
      </c>
    </row>
    <row r="297" spans="1:4" ht="40" outlineLevel="2" x14ac:dyDescent="0.3">
      <c r="A297" s="180" t="s">
        <v>2413</v>
      </c>
      <c r="B297" s="180" t="s">
        <v>2414</v>
      </c>
      <c r="C297" s="146">
        <v>208108</v>
      </c>
      <c r="D297" s="181" t="s">
        <v>2415</v>
      </c>
    </row>
    <row r="298" spans="1:4" ht="40" outlineLevel="2" x14ac:dyDescent="0.3">
      <c r="A298" s="180" t="s">
        <v>2416</v>
      </c>
      <c r="B298" s="180" t="s">
        <v>2417</v>
      </c>
      <c r="C298" s="146">
        <v>555054</v>
      </c>
      <c r="D298" s="181" t="s">
        <v>2418</v>
      </c>
    </row>
    <row r="299" spans="1:4" ht="40" outlineLevel="2" x14ac:dyDescent="0.3">
      <c r="A299" s="180" t="s">
        <v>2419</v>
      </c>
      <c r="B299" s="180" t="s">
        <v>2420</v>
      </c>
      <c r="C299" s="146">
        <v>214415</v>
      </c>
      <c r="D299" s="181" t="s">
        <v>2421</v>
      </c>
    </row>
    <row r="300" spans="1:4" ht="20.25" customHeight="1" outlineLevel="1" x14ac:dyDescent="0.3">
      <c r="A300" s="395" t="s">
        <v>2422</v>
      </c>
      <c r="B300" s="396"/>
      <c r="C300" s="396"/>
      <c r="D300" s="397"/>
    </row>
    <row r="301" spans="1:4" ht="40" outlineLevel="2" x14ac:dyDescent="0.3">
      <c r="A301" s="29" t="s">
        <v>2423</v>
      </c>
      <c r="B301" s="180" t="s">
        <v>2424</v>
      </c>
      <c r="C301" s="146">
        <v>859440</v>
      </c>
      <c r="D301" s="181" t="s">
        <v>2425</v>
      </c>
    </row>
    <row r="302" spans="1:4" ht="40" outlineLevel="2" x14ac:dyDescent="0.3">
      <c r="A302" s="29" t="s">
        <v>2426</v>
      </c>
      <c r="B302" s="196" t="s">
        <v>2427</v>
      </c>
      <c r="C302" s="30">
        <v>540540</v>
      </c>
      <c r="D302" s="32" t="s">
        <v>2428</v>
      </c>
    </row>
    <row r="303" spans="1:4" ht="40" outlineLevel="2" x14ac:dyDescent="0.3">
      <c r="A303" s="29" t="s">
        <v>2429</v>
      </c>
      <c r="B303" s="180" t="s">
        <v>2430</v>
      </c>
      <c r="C303" s="146">
        <v>439551</v>
      </c>
      <c r="D303" s="181" t="s">
        <v>2431</v>
      </c>
    </row>
    <row r="304" spans="1:4" ht="40" outlineLevel="2" x14ac:dyDescent="0.3">
      <c r="A304" s="29" t="s">
        <v>2432</v>
      </c>
      <c r="B304" s="29" t="s">
        <v>2433</v>
      </c>
      <c r="C304" s="30">
        <v>277477</v>
      </c>
      <c r="D304" s="32" t="s">
        <v>2434</v>
      </c>
    </row>
    <row r="305" spans="1:4" ht="40" outlineLevel="2" x14ac:dyDescent="0.3">
      <c r="A305" s="180" t="s">
        <v>2435</v>
      </c>
      <c r="B305" s="180" t="s">
        <v>2436</v>
      </c>
      <c r="C305" s="146">
        <v>244144</v>
      </c>
      <c r="D305" s="181" t="s">
        <v>2437</v>
      </c>
    </row>
    <row r="306" spans="1:4" ht="30" outlineLevel="2" x14ac:dyDescent="0.3">
      <c r="A306" s="180" t="s">
        <v>2438</v>
      </c>
      <c r="B306" s="180" t="s">
        <v>2439</v>
      </c>
      <c r="C306" s="146">
        <v>716831</v>
      </c>
      <c r="D306" s="181" t="s">
        <v>2440</v>
      </c>
    </row>
    <row r="307" spans="1:4" ht="40" outlineLevel="2" x14ac:dyDescent="0.3">
      <c r="A307" s="180" t="s">
        <v>2441</v>
      </c>
      <c r="B307" s="180" t="s">
        <v>2442</v>
      </c>
      <c r="C307" s="146">
        <v>250451</v>
      </c>
      <c r="D307" s="181" t="s">
        <v>2443</v>
      </c>
    </row>
    <row r="308" spans="1:4" ht="40" outlineLevel="2" x14ac:dyDescent="0.3">
      <c r="A308" s="180" t="s">
        <v>2444</v>
      </c>
      <c r="B308" s="180" t="s">
        <v>2445</v>
      </c>
      <c r="C308" s="146">
        <v>169518</v>
      </c>
      <c r="D308" s="181" t="s">
        <v>2446</v>
      </c>
    </row>
    <row r="309" spans="1:4" ht="18.75" customHeight="1" x14ac:dyDescent="0.3">
      <c r="A309" s="398" t="s">
        <v>458</v>
      </c>
      <c r="B309" s="398"/>
      <c r="C309" s="398"/>
      <c r="D309" s="398"/>
    </row>
    <row r="310" spans="1:4" ht="92" outlineLevel="1" x14ac:dyDescent="0.3">
      <c r="A310" s="118" t="s">
        <v>2447</v>
      </c>
      <c r="B310" s="118" t="s">
        <v>2448</v>
      </c>
      <c r="C310" s="117">
        <v>1600</v>
      </c>
      <c r="D310" s="184" t="s">
        <v>2449</v>
      </c>
    </row>
    <row r="311" spans="1:4" ht="92" outlineLevel="1" x14ac:dyDescent="0.3">
      <c r="A311" s="29" t="s">
        <v>2450</v>
      </c>
      <c r="B311" s="29" t="s">
        <v>2451</v>
      </c>
      <c r="C311" s="30">
        <v>1600</v>
      </c>
      <c r="D311" s="185" t="s">
        <v>2452</v>
      </c>
    </row>
    <row r="312" spans="1:4" ht="18.75" customHeight="1" x14ac:dyDescent="0.3">
      <c r="A312" s="398" t="s">
        <v>2453</v>
      </c>
      <c r="B312" s="398"/>
      <c r="C312" s="398"/>
      <c r="D312" s="398"/>
    </row>
    <row r="313" spans="1:4" ht="20" outlineLevel="1" x14ac:dyDescent="0.3">
      <c r="A313" s="118" t="s">
        <v>2454</v>
      </c>
      <c r="B313" s="118" t="s">
        <v>2455</v>
      </c>
      <c r="C313" s="117">
        <v>23898</v>
      </c>
      <c r="D313" s="121" t="s">
        <v>2456</v>
      </c>
    </row>
    <row r="314" spans="1:4" ht="30" outlineLevel="1" x14ac:dyDescent="0.3">
      <c r="A314" s="29" t="s">
        <v>2457</v>
      </c>
      <c r="B314" s="29" t="s">
        <v>2458</v>
      </c>
      <c r="C314" s="30">
        <v>7546</v>
      </c>
      <c r="D314" s="32" t="s">
        <v>2459</v>
      </c>
    </row>
    <row r="315" spans="1:4" ht="30" outlineLevel="1" x14ac:dyDescent="0.3">
      <c r="A315" s="118" t="s">
        <v>2460</v>
      </c>
      <c r="B315" s="118" t="s">
        <v>2461</v>
      </c>
      <c r="C315" s="117">
        <v>4956</v>
      </c>
      <c r="D315" s="121" t="s">
        <v>2462</v>
      </c>
    </row>
    <row r="316" spans="1:4" ht="20" outlineLevel="1" x14ac:dyDescent="0.3">
      <c r="A316" s="29" t="s">
        <v>2463</v>
      </c>
      <c r="B316" s="29" t="s">
        <v>2464</v>
      </c>
      <c r="C316" s="30">
        <v>7207</v>
      </c>
      <c r="D316" s="32" t="s">
        <v>2465</v>
      </c>
    </row>
    <row r="317" spans="1:4" ht="18.75" customHeight="1" x14ac:dyDescent="0.3">
      <c r="A317" s="398" t="s">
        <v>459</v>
      </c>
      <c r="B317" s="398"/>
      <c r="C317" s="398"/>
      <c r="D317" s="398"/>
    </row>
    <row r="318" spans="1:4" s="59" customFormat="1" ht="70.5" outlineLevel="1" x14ac:dyDescent="0.25">
      <c r="A318" s="123" t="s">
        <v>2466</v>
      </c>
      <c r="B318" s="120" t="s">
        <v>2467</v>
      </c>
      <c r="C318" s="125" t="s">
        <v>18</v>
      </c>
      <c r="D318" s="121" t="s">
        <v>2468</v>
      </c>
    </row>
    <row r="319" spans="1:4" s="59" customFormat="1" ht="70.5" outlineLevel="1" x14ac:dyDescent="0.25">
      <c r="A319" s="29" t="s">
        <v>2469</v>
      </c>
      <c r="B319" s="29" t="s">
        <v>2470</v>
      </c>
      <c r="C319" s="30" t="s">
        <v>16</v>
      </c>
      <c r="D319" s="32" t="s">
        <v>2471</v>
      </c>
    </row>
    <row r="320" spans="1:4" s="59" customFormat="1" ht="50.5" outlineLevel="1" x14ac:dyDescent="0.25">
      <c r="A320" s="123" t="s">
        <v>2472</v>
      </c>
      <c r="B320" s="120" t="s">
        <v>2473</v>
      </c>
      <c r="C320" s="138" t="s">
        <v>558</v>
      </c>
      <c r="D320" s="124" t="s">
        <v>2474</v>
      </c>
    </row>
    <row r="321" spans="1:4" s="59" customFormat="1" ht="70.5" outlineLevel="1" x14ac:dyDescent="0.25">
      <c r="A321" s="34" t="s">
        <v>2475</v>
      </c>
      <c r="B321" s="35" t="s">
        <v>2476</v>
      </c>
      <c r="C321" s="38" t="s">
        <v>18</v>
      </c>
      <c r="D321" s="33" t="s">
        <v>2477</v>
      </c>
    </row>
    <row r="322" spans="1:4" s="59" customFormat="1" ht="70.5" outlineLevel="1" x14ac:dyDescent="0.25">
      <c r="A322" s="123" t="s">
        <v>2478</v>
      </c>
      <c r="B322" s="120" t="s">
        <v>2479</v>
      </c>
      <c r="C322" s="125" t="s">
        <v>16</v>
      </c>
      <c r="D322" s="124" t="s">
        <v>2480</v>
      </c>
    </row>
    <row r="323" spans="1:4" s="59" customFormat="1" ht="60" outlineLevel="1" x14ac:dyDescent="0.25">
      <c r="A323" s="186" t="s">
        <v>2481</v>
      </c>
      <c r="B323" s="186" t="s">
        <v>2482</v>
      </c>
      <c r="C323" s="146">
        <v>773950</v>
      </c>
      <c r="D323" s="187" t="s">
        <v>1418</v>
      </c>
    </row>
    <row r="324" spans="1:4" s="59" customFormat="1" ht="60" outlineLevel="1" x14ac:dyDescent="0.25">
      <c r="A324" s="120" t="s">
        <v>2483</v>
      </c>
      <c r="B324" s="120" t="s">
        <v>2484</v>
      </c>
      <c r="C324" s="117">
        <v>423280</v>
      </c>
      <c r="D324" s="124" t="s">
        <v>1418</v>
      </c>
    </row>
    <row r="325" spans="1:4" s="59" customFormat="1" ht="60" outlineLevel="1" x14ac:dyDescent="0.25">
      <c r="A325" s="35" t="s">
        <v>2485</v>
      </c>
      <c r="B325" s="35" t="s">
        <v>2486</v>
      </c>
      <c r="C325" s="30">
        <v>240240</v>
      </c>
      <c r="D325" s="33" t="s">
        <v>1418</v>
      </c>
    </row>
    <row r="326" spans="1:4" s="59" customFormat="1" ht="60" outlineLevel="1" x14ac:dyDescent="0.25">
      <c r="A326" s="123" t="s">
        <v>2487</v>
      </c>
      <c r="B326" s="120" t="s">
        <v>2488</v>
      </c>
      <c r="C326" s="117">
        <v>137280</v>
      </c>
      <c r="D326" s="124" t="s">
        <v>1418</v>
      </c>
    </row>
    <row r="327" spans="1:4" s="59" customFormat="1" ht="60" outlineLevel="1" x14ac:dyDescent="0.25">
      <c r="A327" s="34" t="s">
        <v>2489</v>
      </c>
      <c r="B327" s="35" t="s">
        <v>2490</v>
      </c>
      <c r="C327" s="30">
        <v>201240</v>
      </c>
      <c r="D327" s="33" t="s">
        <v>1418</v>
      </c>
    </row>
    <row r="328" spans="1:4" s="59" customFormat="1" ht="60" outlineLevel="1" x14ac:dyDescent="0.25">
      <c r="A328" s="123" t="s">
        <v>2491</v>
      </c>
      <c r="B328" s="120" t="s">
        <v>2492</v>
      </c>
      <c r="C328" s="117">
        <v>172390</v>
      </c>
      <c r="D328" s="124" t="s">
        <v>1418</v>
      </c>
    </row>
    <row r="329" spans="1:4" s="59" customFormat="1" ht="60" outlineLevel="1" x14ac:dyDescent="0.25">
      <c r="A329" s="34" t="s">
        <v>2493</v>
      </c>
      <c r="B329" s="35" t="s">
        <v>2494</v>
      </c>
      <c r="C329" s="30">
        <v>126080</v>
      </c>
      <c r="D329" s="33" t="s">
        <v>1418</v>
      </c>
    </row>
    <row r="330" spans="1:4" s="59" customFormat="1" ht="60" outlineLevel="1" x14ac:dyDescent="0.25">
      <c r="A330" s="123" t="s">
        <v>2495</v>
      </c>
      <c r="B330" s="120" t="s">
        <v>2496</v>
      </c>
      <c r="C330" s="117">
        <v>116556</v>
      </c>
      <c r="D330" s="124" t="s">
        <v>1418</v>
      </c>
    </row>
    <row r="331" spans="1:4" s="59" customFormat="1" ht="60" outlineLevel="1" x14ac:dyDescent="0.25">
      <c r="A331" s="34" t="s">
        <v>2497</v>
      </c>
      <c r="B331" s="35" t="s">
        <v>2498</v>
      </c>
      <c r="C331" s="30">
        <v>83779</v>
      </c>
      <c r="D331" s="33" t="s">
        <v>1418</v>
      </c>
    </row>
    <row r="332" spans="1:4" s="59" customFormat="1" ht="50" outlineLevel="1" x14ac:dyDescent="0.25">
      <c r="A332" s="123" t="s">
        <v>2499</v>
      </c>
      <c r="B332" s="120" t="s">
        <v>2500</v>
      </c>
      <c r="C332" s="117">
        <v>57794</v>
      </c>
      <c r="D332" s="124" t="s">
        <v>1419</v>
      </c>
    </row>
    <row r="333" spans="1:4" s="59" customFormat="1" ht="60" outlineLevel="1" x14ac:dyDescent="0.25">
      <c r="A333" s="35" t="s">
        <v>2501</v>
      </c>
      <c r="B333" s="35" t="s">
        <v>2502</v>
      </c>
      <c r="C333" s="30">
        <v>1160924</v>
      </c>
      <c r="D333" s="33" t="s">
        <v>842</v>
      </c>
    </row>
    <row r="334" spans="1:4" s="59" customFormat="1" ht="60" outlineLevel="1" x14ac:dyDescent="0.25">
      <c r="A334" s="120" t="s">
        <v>2503</v>
      </c>
      <c r="B334" s="120" t="s">
        <v>2504</v>
      </c>
      <c r="C334" s="117">
        <v>634920</v>
      </c>
      <c r="D334" s="124" t="s">
        <v>842</v>
      </c>
    </row>
    <row r="335" spans="1:4" s="59" customFormat="1" ht="60" outlineLevel="1" x14ac:dyDescent="0.25">
      <c r="A335" s="35" t="s">
        <v>2505</v>
      </c>
      <c r="B335" s="35" t="s">
        <v>2506</v>
      </c>
      <c r="C335" s="30">
        <v>360360</v>
      </c>
      <c r="D335" s="33" t="s">
        <v>842</v>
      </c>
    </row>
    <row r="336" spans="1:4" s="59" customFormat="1" ht="60" outlineLevel="1" x14ac:dyDescent="0.25">
      <c r="A336" s="123" t="s">
        <v>2507</v>
      </c>
      <c r="B336" s="120" t="s">
        <v>2508</v>
      </c>
      <c r="C336" s="117">
        <v>205920</v>
      </c>
      <c r="D336" s="124" t="s">
        <v>842</v>
      </c>
    </row>
    <row r="337" spans="1:30" s="59" customFormat="1" ht="60" outlineLevel="1" x14ac:dyDescent="0.25">
      <c r="A337" s="34" t="s">
        <v>2509</v>
      </c>
      <c r="B337" s="35" t="s">
        <v>2510</v>
      </c>
      <c r="C337" s="30">
        <v>278460</v>
      </c>
      <c r="D337" s="33" t="s">
        <v>842</v>
      </c>
    </row>
    <row r="338" spans="1:30" s="59" customFormat="1" ht="60" outlineLevel="1" x14ac:dyDescent="0.25">
      <c r="A338" s="123" t="s">
        <v>2511</v>
      </c>
      <c r="B338" s="120" t="s">
        <v>2512</v>
      </c>
      <c r="C338" s="117">
        <v>235180</v>
      </c>
      <c r="D338" s="124" t="s">
        <v>842</v>
      </c>
    </row>
    <row r="339" spans="1:30" s="59" customFormat="1" ht="60" outlineLevel="1" x14ac:dyDescent="0.25">
      <c r="A339" s="34" t="s">
        <v>2513</v>
      </c>
      <c r="B339" s="35" t="s">
        <v>2514</v>
      </c>
      <c r="C339" s="30">
        <v>165720</v>
      </c>
      <c r="D339" s="33" t="s">
        <v>842</v>
      </c>
    </row>
    <row r="340" spans="1:30" s="59" customFormat="1" ht="60" outlineLevel="1" x14ac:dyDescent="0.25">
      <c r="A340" s="123" t="s">
        <v>2515</v>
      </c>
      <c r="B340" s="120" t="s">
        <v>2516</v>
      </c>
      <c r="C340" s="117">
        <v>151435</v>
      </c>
      <c r="D340" s="124" t="s">
        <v>842</v>
      </c>
    </row>
    <row r="341" spans="1:30" s="59" customFormat="1" ht="60" outlineLevel="1" x14ac:dyDescent="0.25">
      <c r="A341" s="34" t="s">
        <v>2517</v>
      </c>
      <c r="B341" s="35" t="s">
        <v>2518</v>
      </c>
      <c r="C341" s="30">
        <v>125669</v>
      </c>
      <c r="D341" s="33" t="s">
        <v>842</v>
      </c>
    </row>
    <row r="342" spans="1:30" s="59" customFormat="1" ht="50" outlineLevel="1" x14ac:dyDescent="0.25">
      <c r="A342" s="123" t="s">
        <v>2519</v>
      </c>
      <c r="B342" s="120" t="s">
        <v>2520</v>
      </c>
      <c r="C342" s="117">
        <v>86690</v>
      </c>
      <c r="D342" s="124" t="s">
        <v>1411</v>
      </c>
    </row>
    <row r="343" spans="1:30" ht="16.5" customHeight="1" x14ac:dyDescent="0.2">
      <c r="A343" s="402"/>
      <c r="B343" s="403"/>
      <c r="C343" s="403"/>
      <c r="D343" s="404"/>
    </row>
    <row r="344" spans="1:30" ht="14.5" x14ac:dyDescent="0.3">
      <c r="A344" s="142" t="s">
        <v>1286</v>
      </c>
      <c r="B344" s="65"/>
      <c r="C344" s="65"/>
      <c r="D344" s="65"/>
    </row>
    <row r="345" spans="1:30" s="61" customFormat="1" ht="14.5" x14ac:dyDescent="0.35">
      <c r="A345" s="142" t="s">
        <v>1285</v>
      </c>
      <c r="B345" s="76"/>
      <c r="C345" s="76"/>
      <c r="D345" s="76"/>
      <c r="E345" s="52"/>
      <c r="F345" s="52"/>
      <c r="G345" s="52"/>
      <c r="H345" s="52"/>
      <c r="I345" s="52"/>
      <c r="J345" s="52"/>
      <c r="K345" s="52"/>
      <c r="L345" s="52"/>
      <c r="M345" s="52"/>
      <c r="N345" s="52"/>
      <c r="O345" s="52"/>
      <c r="P345" s="52"/>
      <c r="Q345" s="52"/>
      <c r="R345" s="52"/>
      <c r="S345" s="52"/>
      <c r="T345" s="52"/>
      <c r="U345" s="52"/>
      <c r="V345" s="52"/>
      <c r="W345" s="52"/>
      <c r="X345" s="52"/>
    </row>
    <row r="346" spans="1:30" s="61" customFormat="1" ht="14.5" x14ac:dyDescent="0.35">
      <c r="A346" s="142" t="s">
        <v>666</v>
      </c>
      <c r="B346" s="76"/>
      <c r="C346" s="76"/>
      <c r="D346" s="76"/>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row>
    <row r="347" spans="1:30" s="61" customFormat="1" ht="16.5" x14ac:dyDescent="0.3">
      <c r="A347" s="142"/>
      <c r="B347" s="76"/>
      <c r="C347" s="76"/>
      <c r="D347" s="76"/>
      <c r="E347" s="52"/>
      <c r="F347" s="52"/>
      <c r="G347" s="52"/>
      <c r="H347" s="52"/>
      <c r="I347" s="52"/>
      <c r="J347" s="52"/>
      <c r="K347" s="52"/>
      <c r="L347" s="52"/>
      <c r="M347" s="52"/>
      <c r="N347" s="52"/>
      <c r="O347" s="52"/>
      <c r="P347" s="52"/>
      <c r="Q347" s="52"/>
      <c r="R347" s="52"/>
      <c r="S347" s="52"/>
      <c r="T347" s="52"/>
    </row>
    <row r="348" spans="1:30" s="61" customFormat="1" ht="16.5" x14ac:dyDescent="0.3">
      <c r="A348" s="65"/>
      <c r="B348" s="399"/>
      <c r="C348" s="399"/>
      <c r="D348" s="399"/>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row>
    <row r="349" spans="1:30" s="15" customFormat="1" ht="23.25" customHeight="1" x14ac:dyDescent="0.2">
      <c r="A349" s="64"/>
    </row>
    <row r="350" spans="1:30" s="61" customFormat="1" ht="14.5" x14ac:dyDescent="0.35">
      <c r="A350" s="65"/>
      <c r="B350" s="399"/>
      <c r="C350" s="399"/>
      <c r="D350" s="399"/>
      <c r="E350" s="52"/>
      <c r="F350" s="52"/>
      <c r="G350" s="52"/>
      <c r="H350" s="52"/>
      <c r="I350" s="52"/>
      <c r="J350" s="52"/>
      <c r="K350" s="52"/>
      <c r="L350" s="52"/>
      <c r="M350" s="52"/>
      <c r="N350" s="52"/>
      <c r="O350" s="52"/>
      <c r="P350" s="52"/>
      <c r="Q350" s="52"/>
      <c r="R350" s="52"/>
      <c r="S350" s="52"/>
      <c r="T350" s="52"/>
      <c r="U350" s="52"/>
      <c r="V350" s="52"/>
      <c r="W350" s="52"/>
      <c r="X350" s="52"/>
    </row>
    <row r="352" spans="1:30" x14ac:dyDescent="0.3">
      <c r="C352" s="400"/>
      <c r="D352" s="401"/>
    </row>
  </sheetData>
  <mergeCells count="48">
    <mergeCell ref="A95:D95"/>
    <mergeCell ref="A108:D108"/>
    <mergeCell ref="A121:D121"/>
    <mergeCell ref="A130:D130"/>
    <mergeCell ref="A1:D1"/>
    <mergeCell ref="A2:D2"/>
    <mergeCell ref="A4:A6"/>
    <mergeCell ref="B4:B6"/>
    <mergeCell ref="D4:D6"/>
    <mergeCell ref="C4:C6"/>
    <mergeCell ref="A41:D41"/>
    <mergeCell ref="A46:D46"/>
    <mergeCell ref="A56:D56"/>
    <mergeCell ref="A69:D69"/>
    <mergeCell ref="A82:D82"/>
    <mergeCell ref="A7:D7"/>
    <mergeCell ref="A8:D8"/>
    <mergeCell ref="A9:D9"/>
    <mergeCell ref="A22:D22"/>
    <mergeCell ref="A35:D35"/>
    <mergeCell ref="C352:D352"/>
    <mergeCell ref="A228:D228"/>
    <mergeCell ref="A238:D238"/>
    <mergeCell ref="A249:D249"/>
    <mergeCell ref="A259:D259"/>
    <mergeCell ref="A270:D270"/>
    <mergeCell ref="A280:D280"/>
    <mergeCell ref="A291:D291"/>
    <mergeCell ref="A300:D300"/>
    <mergeCell ref="A309:D309"/>
    <mergeCell ref="A312:D312"/>
    <mergeCell ref="A317:D317"/>
    <mergeCell ref="A343:D343"/>
    <mergeCell ref="A218:D218"/>
    <mergeCell ref="A217:D217"/>
    <mergeCell ref="A201:D201"/>
    <mergeCell ref="A209:D209"/>
    <mergeCell ref="B350:D350"/>
    <mergeCell ref="B348:D348"/>
    <mergeCell ref="A147:D147"/>
    <mergeCell ref="A138:D138"/>
    <mergeCell ref="A185:D185"/>
    <mergeCell ref="A193:D193"/>
    <mergeCell ref="A163:D163"/>
    <mergeCell ref="A169:D169"/>
    <mergeCell ref="A177:D177"/>
    <mergeCell ref="A146:D146"/>
    <mergeCell ref="A155:D155"/>
  </mergeCells>
  <pageMargins left="0.70866141732283472" right="0.70866141732283472" top="0.74803149606299213" bottom="0.74803149606299213" header="0.31496062992125984" footer="0.31496062992125984"/>
  <pageSetup paperSize="9" scale="42"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J150"/>
  <sheetViews>
    <sheetView showGridLines="0" zoomScale="90" zoomScaleNormal="90" zoomScaleSheetLayoutView="90" zoomScalePageLayoutView="90" workbookViewId="0">
      <pane ySplit="7" topLeftCell="A144" activePane="bottomLeft" state="frozen"/>
      <selection pane="bottomLeft" activeCell="C88" sqref="C88"/>
    </sheetView>
  </sheetViews>
  <sheetFormatPr defaultColWidth="9" defaultRowHeight="14" outlineLevelRow="2" x14ac:dyDescent="0.3"/>
  <cols>
    <col min="1" max="1" width="29.33203125" style="60" customWidth="1"/>
    <col min="2" max="2" width="46.75" style="60" customWidth="1"/>
    <col min="3" max="3" width="17.83203125" style="60" bestFit="1" customWidth="1"/>
    <col min="4" max="4" width="79.83203125" style="39" customWidth="1"/>
    <col min="5" max="16384" width="9" style="60"/>
  </cols>
  <sheetData>
    <row r="1" spans="1:10" s="59" customFormat="1" ht="12.5" x14ac:dyDescent="0.25">
      <c r="A1" s="407" t="s">
        <v>92</v>
      </c>
      <c r="B1" s="408"/>
      <c r="C1" s="408"/>
      <c r="D1" s="408"/>
    </row>
    <row r="2" spans="1:10" s="59" customFormat="1" ht="12.5" x14ac:dyDescent="0.25">
      <c r="A2" s="407" t="s">
        <v>93</v>
      </c>
      <c r="B2" s="408"/>
      <c r="C2" s="408"/>
      <c r="D2" s="408"/>
    </row>
    <row r="3" spans="1:10" s="59" customFormat="1" ht="12.75" x14ac:dyDescent="0.2">
      <c r="D3" s="9"/>
    </row>
    <row r="4" spans="1:10" s="57" customFormat="1" ht="15" customHeight="1" x14ac:dyDescent="0.35">
      <c r="A4" s="409" t="s">
        <v>1</v>
      </c>
      <c r="B4" s="410" t="s">
        <v>0</v>
      </c>
      <c r="C4" s="412" t="s">
        <v>555</v>
      </c>
      <c r="D4" s="411" t="s">
        <v>2</v>
      </c>
      <c r="E4" s="199"/>
      <c r="F4" s="174"/>
      <c r="G4" s="174"/>
    </row>
    <row r="5" spans="1:10" s="57" customFormat="1" ht="15" customHeight="1" x14ac:dyDescent="0.35">
      <c r="A5" s="409"/>
      <c r="B5" s="410"/>
      <c r="C5" s="413"/>
      <c r="D5" s="411"/>
      <c r="E5" s="199"/>
      <c r="F5" s="174"/>
      <c r="G5" s="174"/>
    </row>
    <row r="6" spans="1:10" s="57" customFormat="1" ht="15" customHeight="1" x14ac:dyDescent="0.35">
      <c r="A6" s="409"/>
      <c r="B6" s="410"/>
      <c r="C6" s="414"/>
      <c r="D6" s="411"/>
      <c r="E6" s="199"/>
      <c r="F6" s="174"/>
      <c r="G6" s="174"/>
    </row>
    <row r="7" spans="1:10" s="57" customFormat="1" ht="18" customHeight="1" x14ac:dyDescent="0.35">
      <c r="A7" s="405" t="s">
        <v>1274</v>
      </c>
      <c r="B7" s="406"/>
      <c r="C7" s="406"/>
      <c r="D7" s="406"/>
      <c r="E7" s="199"/>
      <c r="F7" s="174"/>
      <c r="G7" s="174"/>
    </row>
    <row r="8" spans="1:10" s="57" customFormat="1" ht="18.75" customHeight="1" x14ac:dyDescent="0.35">
      <c r="A8" s="398" t="s">
        <v>1744</v>
      </c>
      <c r="B8" s="398"/>
      <c r="C8" s="398"/>
      <c r="D8" s="398"/>
      <c r="E8" s="199"/>
      <c r="F8" s="174"/>
      <c r="G8" s="174"/>
    </row>
    <row r="9" spans="1:10" s="57" customFormat="1" ht="20.25" customHeight="1" outlineLevel="1" x14ac:dyDescent="0.35">
      <c r="A9" s="395" t="s">
        <v>1745</v>
      </c>
      <c r="B9" s="396"/>
      <c r="C9" s="396"/>
      <c r="D9" s="397"/>
      <c r="E9" s="199"/>
      <c r="F9" s="174"/>
      <c r="G9" s="174"/>
    </row>
    <row r="10" spans="1:10" s="57" customFormat="1" ht="61" outlineLevel="2" x14ac:dyDescent="0.35">
      <c r="A10" s="192" t="s">
        <v>2521</v>
      </c>
      <c r="B10" s="192" t="s">
        <v>2522</v>
      </c>
      <c r="C10" s="193">
        <v>1465856</v>
      </c>
      <c r="D10" s="194" t="s">
        <v>1748</v>
      </c>
      <c r="E10" s="199"/>
      <c r="F10" s="174"/>
      <c r="G10" s="174"/>
    </row>
    <row r="11" spans="1:10" s="57" customFormat="1" ht="71.5" outlineLevel="2" x14ac:dyDescent="0.35">
      <c r="A11" s="192" t="s">
        <v>2523</v>
      </c>
      <c r="B11" s="192" t="s">
        <v>2524</v>
      </c>
      <c r="C11" s="193">
        <v>1465856</v>
      </c>
      <c r="D11" s="194" t="s">
        <v>1751</v>
      </c>
      <c r="E11" s="199"/>
      <c r="F11" s="174"/>
      <c r="G11" s="174"/>
    </row>
    <row r="12" spans="1:10" s="57" customFormat="1" ht="51" outlineLevel="2" x14ac:dyDescent="0.35">
      <c r="A12" s="29" t="s">
        <v>2525</v>
      </c>
      <c r="B12" s="29" t="s">
        <v>2526</v>
      </c>
      <c r="C12" s="30">
        <v>1867833</v>
      </c>
      <c r="D12" s="32" t="s">
        <v>2527</v>
      </c>
      <c r="E12" s="199"/>
      <c r="F12" s="174"/>
      <c r="G12" s="174"/>
    </row>
    <row r="13" spans="1:10" s="57" customFormat="1" ht="50.5" outlineLevel="2" x14ac:dyDescent="0.35">
      <c r="A13" s="29" t="s">
        <v>2528</v>
      </c>
      <c r="B13" s="29" t="s">
        <v>2529</v>
      </c>
      <c r="C13" s="30">
        <v>1835833</v>
      </c>
      <c r="D13" s="32" t="s">
        <v>2530</v>
      </c>
      <c r="E13" s="199"/>
      <c r="F13" s="174"/>
      <c r="G13" s="174"/>
      <c r="J13" s="200"/>
    </row>
    <row r="14" spans="1:10" s="57" customFormat="1" ht="50.5" outlineLevel="2" x14ac:dyDescent="0.35">
      <c r="A14" s="29" t="s">
        <v>2531</v>
      </c>
      <c r="B14" s="29" t="s">
        <v>2532</v>
      </c>
      <c r="C14" s="30">
        <v>1835833</v>
      </c>
      <c r="D14" s="32" t="s">
        <v>2533</v>
      </c>
      <c r="E14" s="199"/>
      <c r="F14" s="174"/>
      <c r="G14" s="174"/>
    </row>
    <row r="15" spans="1:10" s="57" customFormat="1" ht="36" outlineLevel="2" x14ac:dyDescent="0.35">
      <c r="A15" s="109" t="s">
        <v>2534</v>
      </c>
      <c r="B15" s="152" t="s">
        <v>2535</v>
      </c>
      <c r="C15" s="132">
        <f>SUM(C10,C13)*0.2</f>
        <v>660337.80000000005</v>
      </c>
      <c r="D15" s="112" t="s">
        <v>1772</v>
      </c>
      <c r="E15" s="199"/>
      <c r="F15" s="174"/>
      <c r="G15" s="174"/>
    </row>
    <row r="16" spans="1:10" s="57" customFormat="1" ht="36" outlineLevel="2" x14ac:dyDescent="0.35">
      <c r="A16" s="109" t="s">
        <v>2536</v>
      </c>
      <c r="B16" s="152" t="s">
        <v>2537</v>
      </c>
      <c r="C16" s="132">
        <f>SUM(C10,C13)*0.3</f>
        <v>990506.7</v>
      </c>
      <c r="D16" s="112" t="s">
        <v>1775</v>
      </c>
    </row>
    <row r="17" spans="1:10" s="57" customFormat="1" ht="20.25" customHeight="1" outlineLevel="1" x14ac:dyDescent="0.35">
      <c r="A17" s="395" t="s">
        <v>1831</v>
      </c>
      <c r="B17" s="396"/>
      <c r="C17" s="396"/>
      <c r="D17" s="397"/>
    </row>
    <row r="18" spans="1:10" s="57" customFormat="1" ht="50.5" outlineLevel="2" x14ac:dyDescent="0.35">
      <c r="A18" s="192" t="s">
        <v>2538</v>
      </c>
      <c r="B18" s="192" t="s">
        <v>2539</v>
      </c>
      <c r="C18" s="193">
        <v>1281581</v>
      </c>
      <c r="D18" s="194" t="s">
        <v>2540</v>
      </c>
    </row>
    <row r="19" spans="1:10" s="57" customFormat="1" ht="61" outlineLevel="2" x14ac:dyDescent="0.35">
      <c r="A19" s="192" t="s">
        <v>2541</v>
      </c>
      <c r="B19" s="192" t="s">
        <v>2542</v>
      </c>
      <c r="C19" s="193">
        <v>1281581</v>
      </c>
      <c r="D19" s="194" t="s">
        <v>2543</v>
      </c>
    </row>
    <row r="20" spans="1:10" s="57" customFormat="1" ht="51" outlineLevel="2" x14ac:dyDescent="0.35">
      <c r="A20" s="29" t="s">
        <v>2544</v>
      </c>
      <c r="B20" s="29" t="s">
        <v>2545</v>
      </c>
      <c r="C20" s="30">
        <v>2011107</v>
      </c>
      <c r="D20" s="32" t="s">
        <v>2546</v>
      </c>
    </row>
    <row r="21" spans="1:10" s="57" customFormat="1" ht="50.5" outlineLevel="2" x14ac:dyDescent="0.35">
      <c r="A21" s="29" t="s">
        <v>2547</v>
      </c>
      <c r="B21" s="29" t="s">
        <v>2548</v>
      </c>
      <c r="C21" s="30">
        <v>1979107</v>
      </c>
      <c r="D21" s="32" t="s">
        <v>2549</v>
      </c>
      <c r="J21" s="200"/>
    </row>
    <row r="22" spans="1:10" s="57" customFormat="1" ht="50.5" outlineLevel="2" x14ac:dyDescent="0.35">
      <c r="A22" s="29" t="s">
        <v>2550</v>
      </c>
      <c r="B22" s="29" t="s">
        <v>2551</v>
      </c>
      <c r="C22" s="30">
        <v>1979107</v>
      </c>
      <c r="D22" s="32" t="s">
        <v>2533</v>
      </c>
    </row>
    <row r="23" spans="1:10" s="57" customFormat="1" ht="36" outlineLevel="2" x14ac:dyDescent="0.35">
      <c r="A23" s="109" t="s">
        <v>2552</v>
      </c>
      <c r="B23" s="152" t="s">
        <v>2553</v>
      </c>
      <c r="C23" s="132">
        <f>SUM(C18,C21)*0.2</f>
        <v>652137.60000000009</v>
      </c>
      <c r="D23" s="112" t="s">
        <v>1772</v>
      </c>
    </row>
    <row r="24" spans="1:10" s="57" customFormat="1" ht="36" outlineLevel="2" x14ac:dyDescent="0.35">
      <c r="A24" s="109" t="s">
        <v>2554</v>
      </c>
      <c r="B24" s="152" t="s">
        <v>2555</v>
      </c>
      <c r="C24" s="132">
        <f>SUM(C18,C21)*0.3</f>
        <v>978206.39999999991</v>
      </c>
      <c r="D24" s="112" t="s">
        <v>1775</v>
      </c>
    </row>
    <row r="25" spans="1:10" s="57" customFormat="1" ht="20.25" customHeight="1" outlineLevel="1" x14ac:dyDescent="0.35">
      <c r="A25" s="395" t="s">
        <v>1852</v>
      </c>
      <c r="B25" s="396"/>
      <c r="C25" s="396"/>
      <c r="D25" s="397"/>
    </row>
    <row r="26" spans="1:10" s="57" customFormat="1" ht="61" outlineLevel="2" x14ac:dyDescent="0.35">
      <c r="A26" s="192" t="s">
        <v>2556</v>
      </c>
      <c r="B26" s="192" t="s">
        <v>2557</v>
      </c>
      <c r="C26" s="193">
        <v>1141013</v>
      </c>
      <c r="D26" s="194" t="s">
        <v>2558</v>
      </c>
    </row>
    <row r="27" spans="1:10" s="57" customFormat="1" ht="71.5" outlineLevel="2" x14ac:dyDescent="0.35">
      <c r="A27" s="192" t="s">
        <v>2559</v>
      </c>
      <c r="B27" s="192" t="s">
        <v>2560</v>
      </c>
      <c r="C27" s="193">
        <v>1141013</v>
      </c>
      <c r="D27" s="194" t="s">
        <v>2561</v>
      </c>
    </row>
    <row r="28" spans="1:10" s="57" customFormat="1" ht="51" outlineLevel="2" x14ac:dyDescent="0.35">
      <c r="A28" s="29" t="s">
        <v>2562</v>
      </c>
      <c r="B28" s="29" t="s">
        <v>2563</v>
      </c>
      <c r="C28" s="30">
        <v>814226</v>
      </c>
      <c r="D28" s="32" t="s">
        <v>2527</v>
      </c>
    </row>
    <row r="29" spans="1:10" s="57" customFormat="1" ht="50.5" outlineLevel="2" x14ac:dyDescent="0.35">
      <c r="A29" s="29" t="s">
        <v>2564</v>
      </c>
      <c r="B29" s="29" t="s">
        <v>2565</v>
      </c>
      <c r="C29" s="30">
        <v>782226</v>
      </c>
      <c r="D29" s="32" t="s">
        <v>2566</v>
      </c>
      <c r="J29" s="200"/>
    </row>
    <row r="30" spans="1:10" s="57" customFormat="1" ht="50.5" outlineLevel="2" x14ac:dyDescent="0.35">
      <c r="A30" s="29" t="s">
        <v>2567</v>
      </c>
      <c r="B30" s="29" t="s">
        <v>2568</v>
      </c>
      <c r="C30" s="30">
        <v>782226</v>
      </c>
      <c r="D30" s="32" t="s">
        <v>2533</v>
      </c>
    </row>
    <row r="31" spans="1:10" s="57" customFormat="1" ht="36" outlineLevel="2" x14ac:dyDescent="0.35">
      <c r="A31" s="109" t="s">
        <v>2569</v>
      </c>
      <c r="B31" s="152" t="s">
        <v>2570</v>
      </c>
      <c r="C31" s="132">
        <f>SUM(C26,C29)*0.2</f>
        <v>384647.80000000005</v>
      </c>
      <c r="D31" s="112" t="s">
        <v>1772</v>
      </c>
    </row>
    <row r="32" spans="1:10" s="57" customFormat="1" ht="36" outlineLevel="2" x14ac:dyDescent="0.35">
      <c r="A32" s="109" t="s">
        <v>2571</v>
      </c>
      <c r="B32" s="152" t="s">
        <v>2572</v>
      </c>
      <c r="C32" s="132">
        <f>SUM(C26,C29)*0.3</f>
        <v>576971.69999999995</v>
      </c>
      <c r="D32" s="112" t="s">
        <v>1775</v>
      </c>
    </row>
    <row r="33" spans="1:10" s="57" customFormat="1" ht="20.25" customHeight="1" outlineLevel="1" x14ac:dyDescent="0.35">
      <c r="A33" s="395" t="s">
        <v>1879</v>
      </c>
      <c r="B33" s="396"/>
      <c r="C33" s="396"/>
      <c r="D33" s="397"/>
    </row>
    <row r="34" spans="1:10" s="57" customFormat="1" ht="61" outlineLevel="2" x14ac:dyDescent="0.35">
      <c r="A34" s="192" t="s">
        <v>2573</v>
      </c>
      <c r="B34" s="192" t="s">
        <v>2574</v>
      </c>
      <c r="C34" s="193">
        <v>1061081</v>
      </c>
      <c r="D34" s="194" t="s">
        <v>2575</v>
      </c>
    </row>
    <row r="35" spans="1:10" s="57" customFormat="1" ht="71.5" outlineLevel="2" x14ac:dyDescent="0.35">
      <c r="A35" s="192" t="s">
        <v>2576</v>
      </c>
      <c r="B35" s="192" t="s">
        <v>2577</v>
      </c>
      <c r="C35" s="193">
        <v>1061081</v>
      </c>
      <c r="D35" s="194" t="s">
        <v>2578</v>
      </c>
    </row>
    <row r="36" spans="1:10" s="57" customFormat="1" ht="51" outlineLevel="2" x14ac:dyDescent="0.35">
      <c r="A36" s="29" t="s">
        <v>2579</v>
      </c>
      <c r="B36" s="29" t="s">
        <v>2580</v>
      </c>
      <c r="C36" s="30">
        <v>744249</v>
      </c>
      <c r="D36" s="32" t="s">
        <v>2527</v>
      </c>
    </row>
    <row r="37" spans="1:10" s="57" customFormat="1" ht="50.5" outlineLevel="2" x14ac:dyDescent="0.35">
      <c r="A37" s="29" t="s">
        <v>2581</v>
      </c>
      <c r="B37" s="29" t="s">
        <v>2582</v>
      </c>
      <c r="C37" s="30">
        <v>712249</v>
      </c>
      <c r="D37" s="32" t="s">
        <v>2566</v>
      </c>
      <c r="J37" s="200"/>
    </row>
    <row r="38" spans="1:10" s="57" customFormat="1" ht="50.5" outlineLevel="2" x14ac:dyDescent="0.35">
      <c r="A38" s="29" t="s">
        <v>2583</v>
      </c>
      <c r="B38" s="29" t="s">
        <v>2584</v>
      </c>
      <c r="C38" s="30">
        <v>712249</v>
      </c>
      <c r="D38" s="32" t="s">
        <v>2533</v>
      </c>
    </row>
    <row r="39" spans="1:10" s="57" customFormat="1" ht="36" outlineLevel="2" x14ac:dyDescent="0.35">
      <c r="A39" s="109" t="s">
        <v>2585</v>
      </c>
      <c r="B39" s="152" t="s">
        <v>2586</v>
      </c>
      <c r="C39" s="132">
        <f>SUM(C34,C37)*0.2</f>
        <v>354666</v>
      </c>
      <c r="D39" s="112" t="s">
        <v>1772</v>
      </c>
    </row>
    <row r="40" spans="1:10" s="57" customFormat="1" ht="36" outlineLevel="2" x14ac:dyDescent="0.35">
      <c r="A40" s="109" t="s">
        <v>2587</v>
      </c>
      <c r="B40" s="152" t="s">
        <v>2588</v>
      </c>
      <c r="C40" s="132">
        <f>SUM(C34,C37)*0.3</f>
        <v>531999</v>
      </c>
      <c r="D40" s="112" t="s">
        <v>1775</v>
      </c>
    </row>
    <row r="41" spans="1:10" s="57" customFormat="1" ht="20.25" customHeight="1" outlineLevel="1" x14ac:dyDescent="0.35">
      <c r="A41" s="395" t="s">
        <v>1906</v>
      </c>
      <c r="B41" s="396"/>
      <c r="C41" s="396"/>
      <c r="D41" s="397"/>
    </row>
    <row r="42" spans="1:10" s="57" customFormat="1" ht="61" outlineLevel="2" x14ac:dyDescent="0.35">
      <c r="A42" s="192" t="s">
        <v>2589</v>
      </c>
      <c r="B42" s="192" t="s">
        <v>2590</v>
      </c>
      <c r="C42" s="193">
        <v>452934</v>
      </c>
      <c r="D42" s="194" t="s">
        <v>1909</v>
      </c>
    </row>
    <row r="43" spans="1:10" s="57" customFormat="1" ht="71.5" outlineLevel="2" x14ac:dyDescent="0.35">
      <c r="A43" s="192" t="s">
        <v>2591</v>
      </c>
      <c r="B43" s="192" t="s">
        <v>2592</v>
      </c>
      <c r="C43" s="193">
        <v>452934</v>
      </c>
      <c r="D43" s="194" t="s">
        <v>2593</v>
      </c>
    </row>
    <row r="44" spans="1:10" s="57" customFormat="1" ht="51" outlineLevel="2" x14ac:dyDescent="0.35">
      <c r="A44" s="29" t="s">
        <v>2594</v>
      </c>
      <c r="B44" s="29" t="s">
        <v>2595</v>
      </c>
      <c r="C44" s="30">
        <v>343266</v>
      </c>
      <c r="D44" s="32" t="s">
        <v>2527</v>
      </c>
    </row>
    <row r="45" spans="1:10" s="57" customFormat="1" ht="50.5" outlineLevel="2" x14ac:dyDescent="0.35">
      <c r="A45" s="29" t="s">
        <v>2596</v>
      </c>
      <c r="B45" s="29" t="s">
        <v>2597</v>
      </c>
      <c r="C45" s="30">
        <v>319266</v>
      </c>
      <c r="D45" s="32" t="s">
        <v>2566</v>
      </c>
      <c r="J45" s="200"/>
    </row>
    <row r="46" spans="1:10" s="57" customFormat="1" ht="50.5" outlineLevel="2" x14ac:dyDescent="0.35">
      <c r="A46" s="29" t="s">
        <v>2598</v>
      </c>
      <c r="B46" s="29" t="s">
        <v>2599</v>
      </c>
      <c r="C46" s="30">
        <v>319266</v>
      </c>
      <c r="D46" s="32" t="s">
        <v>2533</v>
      </c>
    </row>
    <row r="47" spans="1:10" s="57" customFormat="1" ht="36" outlineLevel="2" x14ac:dyDescent="0.35">
      <c r="A47" s="109" t="s">
        <v>2600</v>
      </c>
      <c r="B47" s="152" t="s">
        <v>2601</v>
      </c>
      <c r="C47" s="132">
        <f>SUM(C42,C45)*0.2</f>
        <v>154440</v>
      </c>
      <c r="D47" s="112" t="s">
        <v>1772</v>
      </c>
    </row>
    <row r="48" spans="1:10" s="57" customFormat="1" ht="36" outlineLevel="2" x14ac:dyDescent="0.35">
      <c r="A48" s="109" t="s">
        <v>2602</v>
      </c>
      <c r="B48" s="152" t="s">
        <v>2603</v>
      </c>
      <c r="C48" s="132">
        <f>SUM(C42,C45)*0.3</f>
        <v>231660</v>
      </c>
      <c r="D48" s="112" t="s">
        <v>1775</v>
      </c>
    </row>
    <row r="49" spans="1:10" s="57" customFormat="1" ht="20.25" customHeight="1" outlineLevel="1" x14ac:dyDescent="0.35">
      <c r="A49" s="395" t="s">
        <v>1934</v>
      </c>
      <c r="B49" s="396"/>
      <c r="C49" s="396"/>
      <c r="D49" s="397"/>
    </row>
    <row r="50" spans="1:10" s="57" customFormat="1" ht="61" outlineLevel="2" x14ac:dyDescent="0.35">
      <c r="A50" s="192" t="s">
        <v>2604</v>
      </c>
      <c r="B50" s="192" t="s">
        <v>2605</v>
      </c>
      <c r="C50" s="193">
        <v>293164</v>
      </c>
      <c r="D50" s="194" t="s">
        <v>2606</v>
      </c>
    </row>
    <row r="51" spans="1:10" s="57" customFormat="1" ht="71.5" outlineLevel="2" x14ac:dyDescent="0.35">
      <c r="A51" s="192" t="s">
        <v>2607</v>
      </c>
      <c r="B51" s="192" t="s">
        <v>2608</v>
      </c>
      <c r="C51" s="193">
        <v>293164</v>
      </c>
      <c r="D51" s="194" t="s">
        <v>2609</v>
      </c>
    </row>
    <row r="52" spans="1:10" s="57" customFormat="1" ht="51" outlineLevel="2" x14ac:dyDescent="0.35">
      <c r="A52" s="29" t="s">
        <v>2610</v>
      </c>
      <c r="B52" s="29" t="s">
        <v>2611</v>
      </c>
      <c r="C52" s="30">
        <v>425816</v>
      </c>
      <c r="D52" s="32" t="s">
        <v>2527</v>
      </c>
    </row>
    <row r="53" spans="1:10" s="57" customFormat="1" ht="50.5" outlineLevel="2" x14ac:dyDescent="0.35">
      <c r="A53" s="29" t="s">
        <v>2612</v>
      </c>
      <c r="B53" s="29" t="s">
        <v>2613</v>
      </c>
      <c r="C53" s="30">
        <v>401816</v>
      </c>
      <c r="D53" s="32" t="s">
        <v>2566</v>
      </c>
      <c r="J53" s="200"/>
    </row>
    <row r="54" spans="1:10" s="57" customFormat="1" ht="50.5" outlineLevel="2" x14ac:dyDescent="0.35">
      <c r="A54" s="29" t="s">
        <v>2614</v>
      </c>
      <c r="B54" s="29" t="s">
        <v>2615</v>
      </c>
      <c r="C54" s="30">
        <v>401816</v>
      </c>
      <c r="D54" s="32" t="s">
        <v>2533</v>
      </c>
    </row>
    <row r="55" spans="1:10" s="57" customFormat="1" ht="36" outlineLevel="2" x14ac:dyDescent="0.35">
      <c r="A55" s="109" t="s">
        <v>2616</v>
      </c>
      <c r="B55" s="152" t="s">
        <v>2617</v>
      </c>
      <c r="C55" s="132">
        <f>SUM(C50,C53)*0.2</f>
        <v>138996</v>
      </c>
      <c r="D55" s="112" t="s">
        <v>1772</v>
      </c>
    </row>
    <row r="56" spans="1:10" s="57" customFormat="1" ht="36" outlineLevel="2" x14ac:dyDescent="0.35">
      <c r="A56" s="109" t="s">
        <v>2618</v>
      </c>
      <c r="B56" s="152" t="s">
        <v>2619</v>
      </c>
      <c r="C56" s="132">
        <f>SUM(C50,C53)*0.3</f>
        <v>208494</v>
      </c>
      <c r="D56" s="112" t="s">
        <v>1775</v>
      </c>
    </row>
    <row r="57" spans="1:10" s="57" customFormat="1" ht="20.25" customHeight="1" outlineLevel="1" x14ac:dyDescent="0.35">
      <c r="A57" s="395" t="s">
        <v>1961</v>
      </c>
      <c r="B57" s="396"/>
      <c r="C57" s="396"/>
      <c r="D57" s="397"/>
    </row>
    <row r="58" spans="1:10" s="57" customFormat="1" ht="61" outlineLevel="2" x14ac:dyDescent="0.35">
      <c r="A58" s="192" t="s">
        <v>2620</v>
      </c>
      <c r="B58" s="192" t="s">
        <v>2621</v>
      </c>
      <c r="C58" s="193">
        <v>226693</v>
      </c>
      <c r="D58" s="194" t="s">
        <v>2622</v>
      </c>
    </row>
    <row r="59" spans="1:10" s="57" customFormat="1" ht="71.5" outlineLevel="2" x14ac:dyDescent="0.35">
      <c r="A59" s="192" t="s">
        <v>2623</v>
      </c>
      <c r="B59" s="192" t="s">
        <v>2624</v>
      </c>
      <c r="C59" s="193">
        <v>226693</v>
      </c>
      <c r="D59" s="194" t="s">
        <v>2625</v>
      </c>
    </row>
    <row r="60" spans="1:10" s="57" customFormat="1" ht="51" outlineLevel="2" x14ac:dyDescent="0.35">
      <c r="A60" s="29" t="s">
        <v>2626</v>
      </c>
      <c r="B60" s="29" t="s">
        <v>2627</v>
      </c>
      <c r="C60" s="30">
        <v>276611</v>
      </c>
      <c r="D60" s="32" t="s">
        <v>2527</v>
      </c>
    </row>
    <row r="61" spans="1:10" s="57" customFormat="1" ht="50.5" outlineLevel="2" x14ac:dyDescent="0.35">
      <c r="A61" s="29" t="s">
        <v>2628</v>
      </c>
      <c r="B61" s="29" t="s">
        <v>2629</v>
      </c>
      <c r="C61" s="30">
        <v>252611</v>
      </c>
      <c r="D61" s="32" t="s">
        <v>2566</v>
      </c>
      <c r="J61" s="200"/>
    </row>
    <row r="62" spans="1:10" s="57" customFormat="1" ht="50.5" outlineLevel="2" x14ac:dyDescent="0.35">
      <c r="A62" s="29" t="s">
        <v>2630</v>
      </c>
      <c r="B62" s="29" t="s">
        <v>2631</v>
      </c>
      <c r="C62" s="30">
        <v>252611</v>
      </c>
      <c r="D62" s="32" t="s">
        <v>2533</v>
      </c>
    </row>
    <row r="63" spans="1:10" s="57" customFormat="1" ht="36" outlineLevel="2" x14ac:dyDescent="0.35">
      <c r="A63" s="109" t="s">
        <v>2632</v>
      </c>
      <c r="B63" s="152" t="s">
        <v>2633</v>
      </c>
      <c r="C63" s="132">
        <f>SUM(C58,C61)*0.2</f>
        <v>95860.800000000003</v>
      </c>
      <c r="D63" s="112" t="s">
        <v>1772</v>
      </c>
    </row>
    <row r="64" spans="1:10" s="57" customFormat="1" ht="36" outlineLevel="2" x14ac:dyDescent="0.35">
      <c r="A64" s="109" t="s">
        <v>2634</v>
      </c>
      <c r="B64" s="152" t="s">
        <v>2635</v>
      </c>
      <c r="C64" s="132">
        <f>SUM(C58,C61)*0.3</f>
        <v>143791.19999999998</v>
      </c>
      <c r="D64" s="112" t="s">
        <v>1775</v>
      </c>
    </row>
    <row r="65" spans="1:10" s="57" customFormat="1" ht="20.25" customHeight="1" outlineLevel="1" x14ac:dyDescent="0.35">
      <c r="A65" s="395" t="s">
        <v>2007</v>
      </c>
      <c r="B65" s="396"/>
      <c r="C65" s="396"/>
      <c r="D65" s="397"/>
    </row>
    <row r="66" spans="1:10" s="57" customFormat="1" ht="61" outlineLevel="2" x14ac:dyDescent="0.35">
      <c r="A66" s="192" t="s">
        <v>2636</v>
      </c>
      <c r="B66" s="192" t="s">
        <v>2637</v>
      </c>
      <c r="C66" s="193">
        <v>182097</v>
      </c>
      <c r="D66" s="194" t="s">
        <v>2638</v>
      </c>
    </row>
    <row r="67" spans="1:10" s="57" customFormat="1" ht="71.5" outlineLevel="2" x14ac:dyDescent="0.35">
      <c r="A67" s="192" t="s">
        <v>2639</v>
      </c>
      <c r="B67" s="192" t="s">
        <v>2640</v>
      </c>
      <c r="C67" s="193">
        <v>182097</v>
      </c>
      <c r="D67" s="194" t="s">
        <v>2641</v>
      </c>
    </row>
    <row r="68" spans="1:10" s="57" customFormat="1" ht="51" outlineLevel="2" x14ac:dyDescent="0.35">
      <c r="A68" s="29" t="s">
        <v>2642</v>
      </c>
      <c r="B68" s="29" t="s">
        <v>2643</v>
      </c>
      <c r="C68" s="30">
        <v>133259</v>
      </c>
      <c r="D68" s="32" t="s">
        <v>2644</v>
      </c>
    </row>
    <row r="69" spans="1:10" s="57" customFormat="1" ht="50.5" outlineLevel="2" x14ac:dyDescent="0.35">
      <c r="A69" s="29" t="s">
        <v>2645</v>
      </c>
      <c r="B69" s="29" t="s">
        <v>2646</v>
      </c>
      <c r="C69" s="30">
        <v>109259</v>
      </c>
      <c r="D69" s="32" t="s">
        <v>2566</v>
      </c>
      <c r="F69" s="200"/>
      <c r="G69" s="200"/>
      <c r="H69" s="200"/>
      <c r="I69" s="200"/>
      <c r="J69" s="200"/>
    </row>
    <row r="70" spans="1:10" s="57" customFormat="1" ht="50.5" outlineLevel="2" x14ac:dyDescent="0.35">
      <c r="A70" s="29" t="s">
        <v>2647</v>
      </c>
      <c r="B70" s="29" t="s">
        <v>2648</v>
      </c>
      <c r="C70" s="30">
        <v>109259</v>
      </c>
      <c r="D70" s="32" t="s">
        <v>2533</v>
      </c>
      <c r="F70" s="174"/>
      <c r="G70" s="174"/>
    </row>
    <row r="71" spans="1:10" s="57" customFormat="1" ht="36" outlineLevel="2" x14ac:dyDescent="0.35">
      <c r="A71" s="109" t="s">
        <v>2649</v>
      </c>
      <c r="B71" s="152" t="s">
        <v>2650</v>
      </c>
      <c r="C71" s="132">
        <f>SUM(C66,C69)*0.2</f>
        <v>58271.200000000004</v>
      </c>
      <c r="D71" s="112" t="s">
        <v>1772</v>
      </c>
    </row>
    <row r="72" spans="1:10" s="57" customFormat="1" ht="36" outlineLevel="2" x14ac:dyDescent="0.35">
      <c r="A72" s="109" t="s">
        <v>2651</v>
      </c>
      <c r="B72" s="152" t="s">
        <v>2652</v>
      </c>
      <c r="C72" s="132">
        <f>SUM(C66,C69)*0.3</f>
        <v>87406.8</v>
      </c>
      <c r="D72" s="112" t="s">
        <v>1775</v>
      </c>
      <c r="E72" s="199"/>
      <c r="F72" s="174"/>
      <c r="G72" s="174"/>
    </row>
    <row r="73" spans="1:10" s="57" customFormat="1" ht="18.75" customHeight="1" x14ac:dyDescent="0.35">
      <c r="A73" s="398" t="s">
        <v>2041</v>
      </c>
      <c r="B73" s="398"/>
      <c r="C73" s="398"/>
      <c r="D73" s="398"/>
      <c r="E73" s="199"/>
      <c r="F73" s="174"/>
      <c r="G73" s="174"/>
    </row>
    <row r="74" spans="1:10" s="57" customFormat="1" ht="20.25" customHeight="1" outlineLevel="1" x14ac:dyDescent="0.35">
      <c r="A74" s="395" t="s">
        <v>2042</v>
      </c>
      <c r="B74" s="396"/>
      <c r="C74" s="396"/>
      <c r="D74" s="397"/>
    </row>
    <row r="75" spans="1:10" s="57" customFormat="1" ht="61" outlineLevel="2" x14ac:dyDescent="0.35">
      <c r="A75" s="192" t="s">
        <v>2653</v>
      </c>
      <c r="B75" s="192" t="s">
        <v>2654</v>
      </c>
      <c r="C75" s="193">
        <v>2931713</v>
      </c>
      <c r="D75" s="194" t="s">
        <v>2655</v>
      </c>
    </row>
    <row r="76" spans="1:10" s="57" customFormat="1" ht="50.5" outlineLevel="2" x14ac:dyDescent="0.35">
      <c r="A76" s="29" t="s">
        <v>2656</v>
      </c>
      <c r="B76" s="29" t="s">
        <v>2657</v>
      </c>
      <c r="C76" s="30">
        <v>3176412</v>
      </c>
      <c r="D76" s="32" t="s">
        <v>2658</v>
      </c>
    </row>
    <row r="77" spans="1:10" s="57" customFormat="1" ht="50.5" outlineLevel="2" x14ac:dyDescent="0.35">
      <c r="A77" s="29" t="s">
        <v>2659</v>
      </c>
      <c r="B77" s="29" t="s">
        <v>2660</v>
      </c>
      <c r="C77" s="30">
        <v>3176412</v>
      </c>
      <c r="D77" s="32" t="s">
        <v>2661</v>
      </c>
    </row>
    <row r="78" spans="1:10" s="57" customFormat="1" ht="36" outlineLevel="2" x14ac:dyDescent="0.35">
      <c r="A78" s="109" t="s">
        <v>2662</v>
      </c>
      <c r="B78" s="152" t="s">
        <v>2663</v>
      </c>
      <c r="C78" s="132">
        <f>SUM(C75+C76)*0.2</f>
        <v>1221625</v>
      </c>
      <c r="D78" s="112" t="s">
        <v>1772</v>
      </c>
    </row>
    <row r="79" spans="1:10" s="57" customFormat="1" ht="36" outlineLevel="2" x14ac:dyDescent="0.35">
      <c r="A79" s="109" t="s">
        <v>2664</v>
      </c>
      <c r="B79" s="152" t="s">
        <v>2665</v>
      </c>
      <c r="C79" s="132">
        <f>SUM(C75+C76)*0.3</f>
        <v>1832437.5</v>
      </c>
      <c r="D79" s="112" t="s">
        <v>1775</v>
      </c>
      <c r="G79" s="201"/>
      <c r="H79" s="202"/>
      <c r="I79" s="60"/>
    </row>
    <row r="80" spans="1:10" s="57" customFormat="1" ht="20.25" customHeight="1" outlineLevel="1" x14ac:dyDescent="0.35">
      <c r="A80" s="395" t="s">
        <v>2092</v>
      </c>
      <c r="B80" s="396"/>
      <c r="C80" s="396"/>
      <c r="D80" s="397"/>
    </row>
    <row r="81" spans="1:9" s="57" customFormat="1" ht="50.5" outlineLevel="2" x14ac:dyDescent="0.35">
      <c r="A81" s="192" t="s">
        <v>2666</v>
      </c>
      <c r="B81" s="192" t="s">
        <v>2667</v>
      </c>
      <c r="C81" s="193">
        <v>2563163</v>
      </c>
      <c r="D81" s="194" t="s">
        <v>2668</v>
      </c>
    </row>
    <row r="82" spans="1:9" s="57" customFormat="1" ht="50.5" outlineLevel="2" x14ac:dyDescent="0.35">
      <c r="A82" s="29" t="s">
        <v>2669</v>
      </c>
      <c r="B82" s="29" t="s">
        <v>2670</v>
      </c>
      <c r="C82" s="30">
        <v>3469110</v>
      </c>
      <c r="D82" s="32" t="s">
        <v>2658</v>
      </c>
    </row>
    <row r="83" spans="1:9" s="57" customFormat="1" ht="50.5" outlineLevel="2" x14ac:dyDescent="0.35">
      <c r="A83" s="29" t="s">
        <v>2671</v>
      </c>
      <c r="B83" s="29" t="s">
        <v>2672</v>
      </c>
      <c r="C83" s="30">
        <v>3469110</v>
      </c>
      <c r="D83" s="32" t="s">
        <v>2661</v>
      </c>
    </row>
    <row r="84" spans="1:9" s="57" customFormat="1" ht="36" outlineLevel="2" x14ac:dyDescent="0.35">
      <c r="A84" s="109" t="s">
        <v>2673</v>
      </c>
      <c r="B84" s="152" t="s">
        <v>2674</v>
      </c>
      <c r="C84" s="132">
        <f>SUM(C81+C82)*0.2</f>
        <v>1206454.6000000001</v>
      </c>
      <c r="D84" s="112" t="s">
        <v>1772</v>
      </c>
    </row>
    <row r="85" spans="1:9" s="57" customFormat="1" ht="36" outlineLevel="2" x14ac:dyDescent="0.35">
      <c r="A85" s="109" t="s">
        <v>2675</v>
      </c>
      <c r="B85" s="152" t="s">
        <v>2676</v>
      </c>
      <c r="C85" s="132">
        <f>SUM(C81+C82)*0.3</f>
        <v>1809681.9</v>
      </c>
      <c r="D85" s="112" t="s">
        <v>1775</v>
      </c>
      <c r="E85" s="201"/>
      <c r="F85" s="201"/>
      <c r="G85" s="201"/>
      <c r="H85" s="202"/>
      <c r="I85" s="60"/>
    </row>
    <row r="86" spans="1:9" s="57" customFormat="1" ht="20.25" customHeight="1" outlineLevel="1" x14ac:dyDescent="0.35">
      <c r="A86" s="395" t="s">
        <v>2110</v>
      </c>
      <c r="B86" s="396"/>
      <c r="C86" s="396"/>
      <c r="D86" s="397"/>
    </row>
    <row r="87" spans="1:9" s="57" customFormat="1" ht="61" outlineLevel="2" x14ac:dyDescent="0.35">
      <c r="A87" s="192" t="s">
        <v>2677</v>
      </c>
      <c r="B87" s="192" t="s">
        <v>2678</v>
      </c>
      <c r="C87" s="193">
        <v>2282025</v>
      </c>
      <c r="D87" s="194" t="s">
        <v>2679</v>
      </c>
    </row>
    <row r="88" spans="1:9" s="57" customFormat="1" ht="50.5" outlineLevel="2" x14ac:dyDescent="0.35">
      <c r="A88" s="29" t="s">
        <v>2680</v>
      </c>
      <c r="B88" s="29" t="s">
        <v>2681</v>
      </c>
      <c r="C88" s="30">
        <v>1275967</v>
      </c>
      <c r="D88" s="32" t="s">
        <v>2658</v>
      </c>
    </row>
    <row r="89" spans="1:9" s="57" customFormat="1" ht="50.5" outlineLevel="2" x14ac:dyDescent="0.35">
      <c r="A89" s="29" t="s">
        <v>2682</v>
      </c>
      <c r="B89" s="29" t="s">
        <v>2683</v>
      </c>
      <c r="C89" s="30">
        <v>1275967</v>
      </c>
      <c r="D89" s="32" t="s">
        <v>2661</v>
      </c>
    </row>
    <row r="90" spans="1:9" s="57" customFormat="1" ht="36" outlineLevel="2" x14ac:dyDescent="0.35">
      <c r="A90" s="109" t="s">
        <v>2684</v>
      </c>
      <c r="B90" s="152" t="s">
        <v>2685</v>
      </c>
      <c r="C90" s="132">
        <f>SUM(C87+C89)*0.2</f>
        <v>711598.4</v>
      </c>
      <c r="D90" s="112" t="s">
        <v>1772</v>
      </c>
    </row>
    <row r="91" spans="1:9" s="57" customFormat="1" ht="36" outlineLevel="2" x14ac:dyDescent="0.35">
      <c r="A91" s="109" t="s">
        <v>2686</v>
      </c>
      <c r="B91" s="152" t="s">
        <v>2687</v>
      </c>
      <c r="C91" s="132">
        <f>SUM(C87+C89)*0.3</f>
        <v>1067397.5999999999</v>
      </c>
      <c r="D91" s="112" t="s">
        <v>1775</v>
      </c>
      <c r="G91" s="201"/>
      <c r="H91" s="202"/>
      <c r="I91" s="60"/>
    </row>
    <row r="92" spans="1:9" s="57" customFormat="1" ht="20.25" customHeight="1" outlineLevel="1" x14ac:dyDescent="0.35">
      <c r="A92" s="395" t="s">
        <v>2128</v>
      </c>
      <c r="B92" s="396"/>
      <c r="C92" s="396"/>
      <c r="D92" s="397"/>
    </row>
    <row r="93" spans="1:9" s="57" customFormat="1" ht="61" outlineLevel="2" x14ac:dyDescent="0.35">
      <c r="A93" s="192" t="s">
        <v>2688</v>
      </c>
      <c r="B93" s="192" t="s">
        <v>2689</v>
      </c>
      <c r="C93" s="193">
        <v>2122163</v>
      </c>
      <c r="D93" s="194" t="s">
        <v>2131</v>
      </c>
    </row>
    <row r="94" spans="1:9" s="57" customFormat="1" ht="50.5" outlineLevel="2" x14ac:dyDescent="0.35">
      <c r="A94" s="29" t="s">
        <v>2690</v>
      </c>
      <c r="B94" s="29" t="s">
        <v>2691</v>
      </c>
      <c r="C94" s="30">
        <v>1158497</v>
      </c>
      <c r="D94" s="32" t="s">
        <v>2658</v>
      </c>
    </row>
    <row r="95" spans="1:9" s="57" customFormat="1" ht="50.5" outlineLevel="2" x14ac:dyDescent="0.35">
      <c r="A95" s="29" t="s">
        <v>2692</v>
      </c>
      <c r="B95" s="29" t="s">
        <v>2693</v>
      </c>
      <c r="C95" s="30">
        <v>1158497</v>
      </c>
      <c r="D95" s="32" t="s">
        <v>2661</v>
      </c>
    </row>
    <row r="96" spans="1:9" s="57" customFormat="1" ht="36" outlineLevel="2" x14ac:dyDescent="0.35">
      <c r="A96" s="109" t="s">
        <v>2694</v>
      </c>
      <c r="B96" s="152" t="s">
        <v>2695</v>
      </c>
      <c r="C96" s="132">
        <f>SUM(C93+C94)*0.2</f>
        <v>656132</v>
      </c>
      <c r="D96" s="112" t="s">
        <v>1772</v>
      </c>
    </row>
    <row r="97" spans="1:9" s="57" customFormat="1" ht="36" outlineLevel="2" x14ac:dyDescent="0.35">
      <c r="A97" s="109" t="s">
        <v>2696</v>
      </c>
      <c r="B97" s="152" t="s">
        <v>2697</v>
      </c>
      <c r="C97" s="132">
        <f>SUM(C93+C94)*0.3</f>
        <v>984198</v>
      </c>
      <c r="D97" s="112" t="s">
        <v>1775</v>
      </c>
      <c r="G97" s="201"/>
      <c r="H97" s="202"/>
      <c r="I97" s="60"/>
    </row>
    <row r="98" spans="1:9" s="57" customFormat="1" ht="20.25" customHeight="1" outlineLevel="1" x14ac:dyDescent="0.35">
      <c r="A98" s="395" t="s">
        <v>2146</v>
      </c>
      <c r="B98" s="396"/>
      <c r="C98" s="396"/>
      <c r="D98" s="397"/>
    </row>
    <row r="99" spans="1:9" s="57" customFormat="1" ht="61" outlineLevel="2" x14ac:dyDescent="0.35">
      <c r="A99" s="192" t="s">
        <v>2698</v>
      </c>
      <c r="B99" s="192" t="s">
        <v>2699</v>
      </c>
      <c r="C99" s="193">
        <v>905869</v>
      </c>
      <c r="D99" s="194" t="s">
        <v>2149</v>
      </c>
    </row>
    <row r="100" spans="1:9" s="57" customFormat="1" ht="50.5" outlineLevel="2" x14ac:dyDescent="0.35">
      <c r="A100" s="29" t="s">
        <v>2700</v>
      </c>
      <c r="B100" s="29" t="s">
        <v>2701</v>
      </c>
      <c r="C100" s="30">
        <v>522701</v>
      </c>
      <c r="D100" s="32" t="s">
        <v>2658</v>
      </c>
    </row>
    <row r="101" spans="1:9" s="57" customFormat="1" ht="50.5" outlineLevel="2" x14ac:dyDescent="0.35">
      <c r="A101" s="29" t="s">
        <v>2702</v>
      </c>
      <c r="B101" s="29" t="s">
        <v>2703</v>
      </c>
      <c r="C101" s="30">
        <v>522701</v>
      </c>
      <c r="D101" s="32" t="s">
        <v>2661</v>
      </c>
    </row>
    <row r="102" spans="1:9" s="57" customFormat="1" ht="36" outlineLevel="2" x14ac:dyDescent="0.35">
      <c r="A102" s="109" t="s">
        <v>2704</v>
      </c>
      <c r="B102" s="152" t="s">
        <v>2705</v>
      </c>
      <c r="C102" s="132">
        <f>SUM(C99+C100)*0.2</f>
        <v>285714</v>
      </c>
      <c r="D102" s="112" t="s">
        <v>1772</v>
      </c>
    </row>
    <row r="103" spans="1:9" s="57" customFormat="1" ht="36" outlineLevel="2" x14ac:dyDescent="0.35">
      <c r="A103" s="109" t="s">
        <v>2706</v>
      </c>
      <c r="B103" s="152" t="s">
        <v>2707</v>
      </c>
      <c r="C103" s="132">
        <f>SUM(C99+C100)*0.3</f>
        <v>428571</v>
      </c>
      <c r="D103" s="112" t="s">
        <v>1775</v>
      </c>
      <c r="G103" s="201"/>
      <c r="H103" s="202"/>
      <c r="I103" s="60"/>
    </row>
    <row r="104" spans="1:9" s="57" customFormat="1" ht="20.25" customHeight="1" outlineLevel="1" x14ac:dyDescent="0.35">
      <c r="A104" s="395" t="s">
        <v>2164</v>
      </c>
      <c r="B104" s="396"/>
      <c r="C104" s="396"/>
      <c r="D104" s="397"/>
    </row>
    <row r="105" spans="1:9" s="57" customFormat="1" ht="61" outlineLevel="2" x14ac:dyDescent="0.35">
      <c r="A105" s="192" t="s">
        <v>2708</v>
      </c>
      <c r="B105" s="192" t="s">
        <v>2709</v>
      </c>
      <c r="C105" s="193">
        <v>586328</v>
      </c>
      <c r="D105" s="194" t="s">
        <v>2167</v>
      </c>
    </row>
    <row r="106" spans="1:9" s="57" customFormat="1" ht="50.5" outlineLevel="2" x14ac:dyDescent="0.35">
      <c r="A106" s="29" t="s">
        <v>2710</v>
      </c>
      <c r="B106" s="29" t="s">
        <v>2711</v>
      </c>
      <c r="C106" s="30">
        <v>699385</v>
      </c>
      <c r="D106" s="32" t="s">
        <v>2658</v>
      </c>
    </row>
    <row r="107" spans="1:9" s="57" customFormat="1" ht="50.5" outlineLevel="2" x14ac:dyDescent="0.35">
      <c r="A107" s="29" t="s">
        <v>2712</v>
      </c>
      <c r="B107" s="29" t="s">
        <v>2713</v>
      </c>
      <c r="C107" s="30">
        <v>699385</v>
      </c>
      <c r="D107" s="32" t="s">
        <v>2661</v>
      </c>
    </row>
    <row r="108" spans="1:9" s="57" customFormat="1" ht="36" outlineLevel="2" x14ac:dyDescent="0.35">
      <c r="A108" s="109" t="s">
        <v>2714</v>
      </c>
      <c r="B108" s="152" t="s">
        <v>2715</v>
      </c>
      <c r="C108" s="132">
        <f>SUM(C105+C106)*0.2</f>
        <v>257142.6</v>
      </c>
      <c r="D108" s="112" t="s">
        <v>1772</v>
      </c>
    </row>
    <row r="109" spans="1:9" s="57" customFormat="1" ht="36" outlineLevel="2" x14ac:dyDescent="0.35">
      <c r="A109" s="109" t="s">
        <v>2716</v>
      </c>
      <c r="B109" s="152" t="s">
        <v>2717</v>
      </c>
      <c r="C109" s="132">
        <f>SUM(C105+C106)*0.3</f>
        <v>385713.89999999997</v>
      </c>
      <c r="D109" s="112" t="s">
        <v>1775</v>
      </c>
      <c r="G109" s="201"/>
      <c r="H109" s="202"/>
      <c r="I109" s="60"/>
    </row>
    <row r="110" spans="1:9" s="57" customFormat="1" ht="20.25" customHeight="1" outlineLevel="1" x14ac:dyDescent="0.35">
      <c r="A110" s="395" t="s">
        <v>2182</v>
      </c>
      <c r="B110" s="396"/>
      <c r="C110" s="396"/>
      <c r="D110" s="397"/>
    </row>
    <row r="111" spans="1:9" s="57" customFormat="1" ht="61" outlineLevel="2" x14ac:dyDescent="0.35">
      <c r="A111" s="192" t="s">
        <v>2718</v>
      </c>
      <c r="B111" s="192" t="s">
        <v>2719</v>
      </c>
      <c r="C111" s="193">
        <v>453387</v>
      </c>
      <c r="D111" s="194" t="s">
        <v>2720</v>
      </c>
    </row>
    <row r="112" spans="1:9" s="57" customFormat="1" ht="50.5" outlineLevel="2" x14ac:dyDescent="0.35">
      <c r="A112" s="29" t="s">
        <v>2721</v>
      </c>
      <c r="B112" s="29" t="s">
        <v>2722</v>
      </c>
      <c r="C112" s="30">
        <v>433325</v>
      </c>
      <c r="D112" s="32" t="s">
        <v>2658</v>
      </c>
    </row>
    <row r="113" spans="1:9" s="57" customFormat="1" ht="50.5" outlineLevel="2" x14ac:dyDescent="0.35">
      <c r="A113" s="29" t="s">
        <v>2723</v>
      </c>
      <c r="B113" s="29" t="s">
        <v>2724</v>
      </c>
      <c r="C113" s="30">
        <v>433325</v>
      </c>
      <c r="D113" s="32" t="s">
        <v>2661</v>
      </c>
    </row>
    <row r="114" spans="1:9" s="57" customFormat="1" ht="36" outlineLevel="2" x14ac:dyDescent="0.35">
      <c r="A114" s="109" t="s">
        <v>2725</v>
      </c>
      <c r="B114" s="152" t="s">
        <v>2726</v>
      </c>
      <c r="C114" s="132">
        <f>SUM(C111+C112)*0.2</f>
        <v>177342.40000000002</v>
      </c>
      <c r="D114" s="112" t="s">
        <v>1772</v>
      </c>
    </row>
    <row r="115" spans="1:9" s="57" customFormat="1" ht="36" outlineLevel="2" x14ac:dyDescent="0.35">
      <c r="A115" s="109" t="s">
        <v>2727</v>
      </c>
      <c r="B115" s="152" t="s">
        <v>2728</v>
      </c>
      <c r="C115" s="132">
        <f>SUM(C111+C112)*0.3</f>
        <v>266013.59999999998</v>
      </c>
      <c r="D115" s="112" t="s">
        <v>1775</v>
      </c>
      <c r="G115" s="201"/>
      <c r="H115" s="202"/>
      <c r="I115" s="60"/>
    </row>
    <row r="116" spans="1:9" ht="18.75" customHeight="1" x14ac:dyDescent="0.3">
      <c r="A116" s="398" t="s">
        <v>722</v>
      </c>
      <c r="B116" s="398"/>
      <c r="C116" s="398"/>
      <c r="D116" s="398"/>
      <c r="E116" s="201"/>
      <c r="F116" s="201"/>
      <c r="G116" s="201"/>
    </row>
    <row r="117" spans="1:9" ht="20.25" customHeight="1" outlineLevel="1" x14ac:dyDescent="0.3">
      <c r="A117" s="395" t="s">
        <v>2200</v>
      </c>
      <c r="B117" s="396"/>
      <c r="C117" s="396"/>
      <c r="D117" s="397"/>
      <c r="E117" s="203"/>
      <c r="F117" s="203"/>
      <c r="G117" s="203"/>
      <c r="H117" s="202"/>
    </row>
    <row r="118" spans="1:9" ht="37.5" outlineLevel="2" x14ac:dyDescent="0.3">
      <c r="A118" s="180" t="s">
        <v>2729</v>
      </c>
      <c r="B118" s="180" t="s">
        <v>2730</v>
      </c>
      <c r="C118" s="146">
        <v>2311182</v>
      </c>
      <c r="D118" s="181" t="s">
        <v>2731</v>
      </c>
    </row>
    <row r="119" spans="1:9" ht="37.5" outlineLevel="2" x14ac:dyDescent="0.3">
      <c r="A119" s="29" t="s">
        <v>2732</v>
      </c>
      <c r="B119" s="180" t="s">
        <v>2733</v>
      </c>
      <c r="C119" s="146">
        <v>1235107</v>
      </c>
      <c r="D119" s="181" t="s">
        <v>2734</v>
      </c>
    </row>
    <row r="120" spans="1:9" ht="30" outlineLevel="2" x14ac:dyDescent="0.3">
      <c r="A120" s="180" t="s">
        <v>2735</v>
      </c>
      <c r="B120" s="180" t="s">
        <v>2736</v>
      </c>
      <c r="C120" s="146">
        <v>321623</v>
      </c>
      <c r="D120" s="181" t="s">
        <v>2737</v>
      </c>
    </row>
    <row r="121" spans="1:9" ht="25" outlineLevel="2" x14ac:dyDescent="0.3">
      <c r="A121" s="180" t="s">
        <v>2738</v>
      </c>
      <c r="B121" s="180" t="s">
        <v>2739</v>
      </c>
      <c r="C121" s="146">
        <v>200223</v>
      </c>
      <c r="D121" s="181" t="s">
        <v>2740</v>
      </c>
    </row>
    <row r="122" spans="1:9" ht="20.25" customHeight="1" outlineLevel="1" x14ac:dyDescent="0.3">
      <c r="A122" s="395" t="s">
        <v>2256</v>
      </c>
      <c r="B122" s="396"/>
      <c r="C122" s="396"/>
      <c r="D122" s="397"/>
    </row>
    <row r="123" spans="1:9" ht="40" outlineLevel="2" x14ac:dyDescent="0.3">
      <c r="A123" s="180" t="s">
        <v>2741</v>
      </c>
      <c r="B123" s="180" t="s">
        <v>2742</v>
      </c>
      <c r="C123" s="146">
        <v>2311182</v>
      </c>
      <c r="D123" s="181" t="s">
        <v>2743</v>
      </c>
    </row>
    <row r="124" spans="1:9" ht="40" outlineLevel="2" x14ac:dyDescent="0.3">
      <c r="A124" s="29" t="s">
        <v>2744</v>
      </c>
      <c r="B124" s="180" t="s">
        <v>2745</v>
      </c>
      <c r="C124" s="146">
        <v>1235107</v>
      </c>
      <c r="D124" s="181" t="s">
        <v>2746</v>
      </c>
    </row>
    <row r="125" spans="1:9" ht="40" outlineLevel="2" x14ac:dyDescent="0.3">
      <c r="A125" s="180" t="s">
        <v>2747</v>
      </c>
      <c r="B125" s="180" t="s">
        <v>2748</v>
      </c>
      <c r="C125" s="146">
        <v>321623</v>
      </c>
      <c r="D125" s="181" t="s">
        <v>2749</v>
      </c>
    </row>
    <row r="126" spans="1:9" ht="40" outlineLevel="2" x14ac:dyDescent="0.3">
      <c r="A126" s="180" t="s">
        <v>2750</v>
      </c>
      <c r="B126" s="180" t="s">
        <v>2751</v>
      </c>
      <c r="C126" s="146">
        <v>200223</v>
      </c>
      <c r="D126" s="181" t="s">
        <v>2752</v>
      </c>
    </row>
    <row r="127" spans="1:9" ht="20.25" customHeight="1" outlineLevel="1" x14ac:dyDescent="0.3">
      <c r="A127" s="395" t="s">
        <v>2366</v>
      </c>
      <c r="B127" s="396"/>
      <c r="C127" s="396"/>
      <c r="D127" s="397"/>
    </row>
    <row r="128" spans="1:9" ht="54.75" customHeight="1" outlineLevel="2" x14ac:dyDescent="0.3">
      <c r="A128" s="180" t="s">
        <v>2753</v>
      </c>
      <c r="B128" s="180" t="s">
        <v>2754</v>
      </c>
      <c r="C128" s="146">
        <v>2311182</v>
      </c>
      <c r="D128" s="181" t="s">
        <v>2755</v>
      </c>
    </row>
    <row r="129" spans="1:9" ht="54.75" customHeight="1" outlineLevel="2" x14ac:dyDescent="0.3">
      <c r="A129" s="29" t="s">
        <v>2756</v>
      </c>
      <c r="B129" s="180" t="s">
        <v>2757</v>
      </c>
      <c r="C129" s="146">
        <v>1235107</v>
      </c>
      <c r="D129" s="181" t="s">
        <v>2758</v>
      </c>
    </row>
    <row r="130" spans="1:9" ht="54.75" customHeight="1" outlineLevel="2" x14ac:dyDescent="0.3">
      <c r="A130" s="180" t="s">
        <v>2759</v>
      </c>
      <c r="B130" s="180" t="s">
        <v>2760</v>
      </c>
      <c r="C130" s="146">
        <v>321623</v>
      </c>
      <c r="D130" s="181" t="s">
        <v>2761</v>
      </c>
    </row>
    <row r="131" spans="1:9" ht="54.75" customHeight="1" outlineLevel="2" x14ac:dyDescent="0.3">
      <c r="A131" s="180" t="s">
        <v>2762</v>
      </c>
      <c r="B131" s="180" t="s">
        <v>2763</v>
      </c>
      <c r="C131" s="146">
        <v>200223</v>
      </c>
      <c r="D131" s="181" t="s">
        <v>2764</v>
      </c>
    </row>
    <row r="132" spans="1:9" ht="18.75" customHeight="1" x14ac:dyDescent="0.3">
      <c r="A132" s="398" t="s">
        <v>458</v>
      </c>
      <c r="B132" s="398"/>
      <c r="C132" s="398"/>
      <c r="D132" s="398"/>
    </row>
    <row r="133" spans="1:9" ht="80" outlineLevel="1" x14ac:dyDescent="0.3">
      <c r="A133" s="118" t="s">
        <v>2765</v>
      </c>
      <c r="B133" s="118" t="s">
        <v>2766</v>
      </c>
      <c r="C133" s="117">
        <v>1600</v>
      </c>
      <c r="D133" s="121" t="s">
        <v>2767</v>
      </c>
    </row>
    <row r="134" spans="1:9" ht="80" outlineLevel="1" x14ac:dyDescent="0.3">
      <c r="A134" s="29" t="s">
        <v>2768</v>
      </c>
      <c r="B134" s="29" t="s">
        <v>2769</v>
      </c>
      <c r="C134" s="30">
        <v>1600</v>
      </c>
      <c r="D134" s="32" t="s">
        <v>2767</v>
      </c>
    </row>
    <row r="135" spans="1:9" ht="80" outlineLevel="1" x14ac:dyDescent="0.3">
      <c r="A135" s="118" t="s">
        <v>2770</v>
      </c>
      <c r="B135" s="118" t="s">
        <v>2771</v>
      </c>
      <c r="C135" s="117">
        <v>1600</v>
      </c>
      <c r="D135" s="121" t="s">
        <v>2767</v>
      </c>
    </row>
    <row r="136" spans="1:9" ht="20.25" customHeight="1" x14ac:dyDescent="0.3">
      <c r="A136" s="398" t="s">
        <v>459</v>
      </c>
      <c r="B136" s="398"/>
      <c r="C136" s="398"/>
      <c r="D136" s="398"/>
      <c r="E136" s="59"/>
      <c r="F136" s="59"/>
      <c r="G136" s="59"/>
      <c r="H136" s="59"/>
      <c r="I136" s="59"/>
    </row>
    <row r="137" spans="1:9" s="59" customFormat="1" ht="70.5" outlineLevel="1" x14ac:dyDescent="0.25">
      <c r="A137" s="123" t="s">
        <v>2466</v>
      </c>
      <c r="B137" s="120" t="s">
        <v>2467</v>
      </c>
      <c r="C137" s="125" t="s">
        <v>18</v>
      </c>
      <c r="D137" s="121" t="s">
        <v>2468</v>
      </c>
    </row>
    <row r="138" spans="1:9" s="59" customFormat="1" ht="70.5" outlineLevel="1" x14ac:dyDescent="0.25">
      <c r="A138" s="29" t="s">
        <v>2469</v>
      </c>
      <c r="B138" s="29" t="s">
        <v>2470</v>
      </c>
      <c r="C138" s="30" t="s">
        <v>16</v>
      </c>
      <c r="D138" s="32" t="s">
        <v>2471</v>
      </c>
    </row>
    <row r="139" spans="1:9" s="59" customFormat="1" ht="50.5" outlineLevel="1" x14ac:dyDescent="0.25">
      <c r="A139" s="123" t="s">
        <v>2472</v>
      </c>
      <c r="B139" s="120" t="s">
        <v>2473</v>
      </c>
      <c r="C139" s="138" t="s">
        <v>558</v>
      </c>
      <c r="D139" s="124" t="s">
        <v>2474</v>
      </c>
    </row>
    <row r="140" spans="1:9" s="59" customFormat="1" ht="70.5" outlineLevel="1" x14ac:dyDescent="0.25">
      <c r="A140" s="34" t="s">
        <v>2475</v>
      </c>
      <c r="B140" s="35" t="s">
        <v>2476</v>
      </c>
      <c r="C140" s="38" t="s">
        <v>18</v>
      </c>
      <c r="D140" s="33" t="s">
        <v>2477</v>
      </c>
    </row>
    <row r="141" spans="1:9" s="59" customFormat="1" ht="70.5" outlineLevel="1" x14ac:dyDescent="0.25">
      <c r="A141" s="123" t="s">
        <v>2478</v>
      </c>
      <c r="B141" s="120" t="s">
        <v>2479</v>
      </c>
      <c r="C141" s="125" t="s">
        <v>16</v>
      </c>
      <c r="D141" s="124" t="s">
        <v>2480</v>
      </c>
    </row>
    <row r="142" spans="1:9" s="59" customFormat="1" ht="60" outlineLevel="1" x14ac:dyDescent="0.25">
      <c r="A142" s="186" t="s">
        <v>2772</v>
      </c>
      <c r="B142" s="186" t="s">
        <v>2773</v>
      </c>
      <c r="C142" s="146">
        <v>773950</v>
      </c>
      <c r="D142" s="187" t="s">
        <v>1418</v>
      </c>
    </row>
    <row r="143" spans="1:9" s="59" customFormat="1" ht="60" outlineLevel="1" x14ac:dyDescent="0.25">
      <c r="A143" s="120" t="s">
        <v>2774</v>
      </c>
      <c r="B143" s="120" t="s">
        <v>2775</v>
      </c>
      <c r="C143" s="117">
        <v>240240</v>
      </c>
      <c r="D143" s="124" t="s">
        <v>1418</v>
      </c>
    </row>
    <row r="144" spans="1:9" s="59" customFormat="1" ht="60" outlineLevel="1" x14ac:dyDescent="0.25">
      <c r="A144" s="34" t="s">
        <v>2497</v>
      </c>
      <c r="B144" s="35" t="s">
        <v>2498</v>
      </c>
      <c r="C144" s="30">
        <v>83779</v>
      </c>
      <c r="D144" s="33" t="s">
        <v>1418</v>
      </c>
    </row>
    <row r="145" spans="1:9" s="59" customFormat="1" ht="50" outlineLevel="1" x14ac:dyDescent="0.25">
      <c r="A145" s="123" t="s">
        <v>2499</v>
      </c>
      <c r="B145" s="120" t="s">
        <v>2500</v>
      </c>
      <c r="C145" s="117">
        <v>57794</v>
      </c>
      <c r="D145" s="124" t="s">
        <v>1419</v>
      </c>
    </row>
    <row r="146" spans="1:9" s="59" customFormat="1" ht="60" outlineLevel="1" x14ac:dyDescent="0.25">
      <c r="A146" s="35" t="s">
        <v>2776</v>
      </c>
      <c r="B146" s="35" t="s">
        <v>2777</v>
      </c>
      <c r="C146" s="30">
        <v>1160924</v>
      </c>
      <c r="D146" s="33" t="s">
        <v>842</v>
      </c>
    </row>
    <row r="147" spans="1:9" s="59" customFormat="1" ht="60" outlineLevel="1" x14ac:dyDescent="0.25">
      <c r="A147" s="120" t="s">
        <v>2778</v>
      </c>
      <c r="B147" s="120" t="s">
        <v>2779</v>
      </c>
      <c r="C147" s="117">
        <v>360360</v>
      </c>
      <c r="D147" s="124" t="s">
        <v>842</v>
      </c>
    </row>
    <row r="148" spans="1:9" s="59" customFormat="1" ht="60" outlineLevel="1" x14ac:dyDescent="0.25">
      <c r="A148" s="34" t="s">
        <v>2517</v>
      </c>
      <c r="B148" s="35" t="s">
        <v>2518</v>
      </c>
      <c r="C148" s="30">
        <v>125669</v>
      </c>
      <c r="D148" s="33" t="s">
        <v>842</v>
      </c>
    </row>
    <row r="149" spans="1:9" s="59" customFormat="1" ht="50" outlineLevel="1" x14ac:dyDescent="0.3">
      <c r="A149" s="123" t="s">
        <v>2519</v>
      </c>
      <c r="B149" s="120" t="s">
        <v>2520</v>
      </c>
      <c r="C149" s="117">
        <v>86690</v>
      </c>
      <c r="D149" s="124" t="s">
        <v>1411</v>
      </c>
      <c r="E149" s="60"/>
      <c r="F149" s="60"/>
      <c r="G149" s="60"/>
      <c r="H149" s="60"/>
      <c r="I149" s="60"/>
    </row>
    <row r="150" spans="1:9" ht="16.5" customHeight="1" x14ac:dyDescent="0.3">
      <c r="A150" s="402"/>
      <c r="B150" s="403"/>
      <c r="C150" s="403"/>
      <c r="D150" s="404"/>
      <c r="E150" s="57"/>
      <c r="F150" s="57"/>
      <c r="G150" s="57"/>
      <c r="H150" s="57"/>
      <c r="I150" s="57"/>
    </row>
  </sheetData>
  <mergeCells count="31">
    <mergeCell ref="A122:D122"/>
    <mergeCell ref="A127:D127"/>
    <mergeCell ref="A132:D132"/>
    <mergeCell ref="A136:D136"/>
    <mergeCell ref="A1:D1"/>
    <mergeCell ref="A2:D2"/>
    <mergeCell ref="A4:A6"/>
    <mergeCell ref="B4:B6"/>
    <mergeCell ref="C4:C6"/>
    <mergeCell ref="D4:D6"/>
    <mergeCell ref="A7:D7"/>
    <mergeCell ref="A8:D8"/>
    <mergeCell ref="A9:D9"/>
    <mergeCell ref="A17:D17"/>
    <mergeCell ref="A25:D25"/>
    <mergeCell ref="A150:D150"/>
    <mergeCell ref="A33:D33"/>
    <mergeCell ref="A41:D41"/>
    <mergeCell ref="A98:D98"/>
    <mergeCell ref="A117:D117"/>
    <mergeCell ref="A80:D80"/>
    <mergeCell ref="A86:D86"/>
    <mergeCell ref="A92:D92"/>
    <mergeCell ref="A104:D104"/>
    <mergeCell ref="A110:D110"/>
    <mergeCell ref="A49:D49"/>
    <mergeCell ref="A57:D57"/>
    <mergeCell ref="A65:D65"/>
    <mergeCell ref="A73:D73"/>
    <mergeCell ref="A74:D74"/>
    <mergeCell ref="A116:D116"/>
  </mergeCells>
  <conditionalFormatting sqref="C12 C29">
    <cfRule type="cellIs" dxfId="0" priority="3" operator="lessThan">
      <formula>#REF!</formula>
    </cfRule>
  </conditionalFormatting>
  <pageMargins left="0.70866141732283472" right="0.70866141732283472" top="0.74803149606299213" bottom="0.74803149606299213" header="0.31496062992125984" footer="0.31496062992125984"/>
  <pageSetup paperSize="9" scale="42"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pageSetUpPr fitToPage="1"/>
  </sheetPr>
  <dimension ref="A1:R214"/>
  <sheetViews>
    <sheetView showGridLines="0" zoomScale="90" zoomScaleNormal="90" zoomScaleSheetLayoutView="90" zoomScalePageLayoutView="89" workbookViewId="0">
      <pane ySplit="7" topLeftCell="A187" activePane="bottomLeft" state="frozen"/>
      <selection pane="bottomLeft" activeCell="C180" sqref="C180"/>
    </sheetView>
  </sheetViews>
  <sheetFormatPr defaultColWidth="9" defaultRowHeight="14" outlineLevelRow="2" x14ac:dyDescent="0.3"/>
  <cols>
    <col min="1" max="1" width="26.5" style="37" customWidth="1"/>
    <col min="2" max="2" width="59.5" style="60" customWidth="1"/>
    <col min="3" max="3" width="15" style="39" customWidth="1"/>
    <col min="4" max="4" width="83.25" style="60" customWidth="1"/>
    <col min="5" max="16384" width="9" style="60"/>
  </cols>
  <sheetData>
    <row r="1" spans="1:5" s="59" customFormat="1" ht="12.5" x14ac:dyDescent="0.25">
      <c r="A1" s="407" t="s">
        <v>92</v>
      </c>
      <c r="B1" s="408"/>
      <c r="C1" s="408"/>
      <c r="D1" s="408"/>
    </row>
    <row r="2" spans="1:5" s="59" customFormat="1" ht="12.5" x14ac:dyDescent="0.25">
      <c r="A2" s="407" t="s">
        <v>93</v>
      </c>
      <c r="B2" s="408"/>
      <c r="C2" s="408"/>
      <c r="D2" s="408"/>
    </row>
    <row r="3" spans="1:5" s="59" customFormat="1" ht="12.75" x14ac:dyDescent="0.2">
      <c r="C3" s="9"/>
      <c r="D3" s="17"/>
    </row>
    <row r="4" spans="1:5" s="57" customFormat="1" ht="15" customHeight="1" x14ac:dyDescent="0.35">
      <c r="A4" s="409" t="s">
        <v>1</v>
      </c>
      <c r="B4" s="410" t="s">
        <v>0</v>
      </c>
      <c r="C4" s="412" t="s">
        <v>555</v>
      </c>
      <c r="D4" s="411" t="s">
        <v>2</v>
      </c>
    </row>
    <row r="5" spans="1:5" s="57" customFormat="1" ht="15" customHeight="1" x14ac:dyDescent="0.35">
      <c r="A5" s="409"/>
      <c r="B5" s="410"/>
      <c r="C5" s="413"/>
      <c r="D5" s="411"/>
    </row>
    <row r="6" spans="1:5" s="57" customFormat="1" ht="15" customHeight="1" x14ac:dyDescent="0.35">
      <c r="A6" s="409"/>
      <c r="B6" s="410"/>
      <c r="C6" s="414"/>
      <c r="D6" s="411"/>
    </row>
    <row r="7" spans="1:5" s="57" customFormat="1" ht="18" customHeight="1" x14ac:dyDescent="0.35">
      <c r="A7" s="405" t="s">
        <v>865</v>
      </c>
      <c r="B7" s="406"/>
      <c r="C7" s="406"/>
      <c r="D7" s="406"/>
    </row>
    <row r="8" spans="1:5" s="204" customFormat="1" ht="18.75" customHeight="1" x14ac:dyDescent="0.35">
      <c r="A8" s="398" t="s">
        <v>865</v>
      </c>
      <c r="B8" s="398"/>
      <c r="C8" s="398"/>
      <c r="D8" s="398"/>
    </row>
    <row r="9" spans="1:5" s="205" customFormat="1" ht="20.25" customHeight="1" outlineLevel="1" x14ac:dyDescent="0.35">
      <c r="A9" s="395" t="s">
        <v>2780</v>
      </c>
      <c r="B9" s="396"/>
      <c r="C9" s="396"/>
      <c r="D9" s="397"/>
    </row>
    <row r="10" spans="1:5" s="57" customFormat="1" ht="40.5" outlineLevel="2" x14ac:dyDescent="0.35">
      <c r="A10" s="215" t="s">
        <v>2781</v>
      </c>
      <c r="B10" s="192" t="s">
        <v>2782</v>
      </c>
      <c r="C10" s="193">
        <v>1314633</v>
      </c>
      <c r="D10" s="194" t="s">
        <v>2783</v>
      </c>
    </row>
    <row r="11" spans="1:5" s="57" customFormat="1" ht="40.5" outlineLevel="2" x14ac:dyDescent="0.35">
      <c r="A11" s="215" t="s">
        <v>2784</v>
      </c>
      <c r="B11" s="192" t="s">
        <v>2785</v>
      </c>
      <c r="C11" s="193">
        <v>3273747</v>
      </c>
      <c r="D11" s="194" t="s">
        <v>2786</v>
      </c>
      <c r="E11" s="178"/>
    </row>
    <row r="12" spans="1:5" s="57" customFormat="1" ht="30.5" outlineLevel="2" x14ac:dyDescent="0.35">
      <c r="A12" s="31" t="s">
        <v>2787</v>
      </c>
      <c r="B12" s="29" t="s">
        <v>2788</v>
      </c>
      <c r="C12" s="30">
        <f>SUM(C10,C11)*0.25</f>
        <v>1147095</v>
      </c>
      <c r="D12" s="32" t="s">
        <v>2789</v>
      </c>
    </row>
    <row r="13" spans="1:5" s="57" customFormat="1" ht="40.5" outlineLevel="2" x14ac:dyDescent="0.35">
      <c r="A13" s="31" t="s">
        <v>2790</v>
      </c>
      <c r="B13" s="29" t="s">
        <v>2791</v>
      </c>
      <c r="C13" s="30">
        <f>SUM(C10,C11)*0.5</f>
        <v>2294190</v>
      </c>
      <c r="D13" s="32" t="s">
        <v>2792</v>
      </c>
    </row>
    <row r="14" spans="1:5" s="57" customFormat="1" ht="45" customHeight="1" outlineLevel="2" x14ac:dyDescent="0.35">
      <c r="A14" s="31" t="s">
        <v>2793</v>
      </c>
      <c r="B14" s="29" t="s">
        <v>2794</v>
      </c>
      <c r="C14" s="30">
        <f>SUM(C10,C11)*0.1</f>
        <v>458838</v>
      </c>
      <c r="D14" s="32" t="s">
        <v>2795</v>
      </c>
    </row>
    <row r="15" spans="1:5" s="57" customFormat="1" ht="45" customHeight="1" outlineLevel="2" x14ac:dyDescent="0.35">
      <c r="A15" s="109" t="s">
        <v>2796</v>
      </c>
      <c r="B15" s="152" t="s">
        <v>2797</v>
      </c>
      <c r="C15" s="132">
        <f>(C10+C11)*0.2</f>
        <v>917676</v>
      </c>
      <c r="D15" s="112" t="s">
        <v>1772</v>
      </c>
    </row>
    <row r="16" spans="1:5" s="57" customFormat="1" ht="45" customHeight="1" outlineLevel="2" x14ac:dyDescent="0.35">
      <c r="A16" s="109" t="s">
        <v>2798</v>
      </c>
      <c r="B16" s="152" t="s">
        <v>2799</v>
      </c>
      <c r="C16" s="132">
        <f>(C10+C11)*0.3</f>
        <v>1376514</v>
      </c>
      <c r="D16" s="112" t="s">
        <v>1775</v>
      </c>
    </row>
    <row r="17" spans="1:5" s="205" customFormat="1" ht="20.25" customHeight="1" outlineLevel="1" x14ac:dyDescent="0.35">
      <c r="A17" s="395" t="s">
        <v>2800</v>
      </c>
      <c r="B17" s="396"/>
      <c r="C17" s="396"/>
      <c r="D17" s="397"/>
    </row>
    <row r="18" spans="1:5" s="57" customFormat="1" ht="51" outlineLevel="2" x14ac:dyDescent="0.35">
      <c r="A18" s="215" t="s">
        <v>2801</v>
      </c>
      <c r="B18" s="192" t="s">
        <v>2802</v>
      </c>
      <c r="C18" s="193">
        <v>1417106</v>
      </c>
      <c r="D18" s="194" t="s">
        <v>2803</v>
      </c>
    </row>
    <row r="19" spans="1:5" s="57" customFormat="1" ht="40.5" outlineLevel="2" x14ac:dyDescent="0.35">
      <c r="A19" s="215" t="s">
        <v>2804</v>
      </c>
      <c r="B19" s="192" t="s">
        <v>2805</v>
      </c>
      <c r="C19" s="193">
        <v>3117634</v>
      </c>
      <c r="D19" s="194" t="s">
        <v>2806</v>
      </c>
      <c r="E19" s="178"/>
    </row>
    <row r="20" spans="1:5" s="57" customFormat="1" ht="45" customHeight="1" outlineLevel="2" x14ac:dyDescent="0.35">
      <c r="A20" s="31" t="s">
        <v>2807</v>
      </c>
      <c r="B20" s="29" t="s">
        <v>2808</v>
      </c>
      <c r="C20" s="30">
        <f>SUM(C18,C19)*0.25</f>
        <v>1133685</v>
      </c>
      <c r="D20" s="32" t="s">
        <v>2809</v>
      </c>
    </row>
    <row r="21" spans="1:5" s="57" customFormat="1" ht="45" customHeight="1" outlineLevel="2" x14ac:dyDescent="0.35">
      <c r="A21" s="31" t="s">
        <v>2810</v>
      </c>
      <c r="B21" s="29" t="s">
        <v>2811</v>
      </c>
      <c r="C21" s="30">
        <f>SUM(C18,C19)*0.5</f>
        <v>2267370</v>
      </c>
      <c r="D21" s="32" t="s">
        <v>2812</v>
      </c>
    </row>
    <row r="22" spans="1:5" s="57" customFormat="1" ht="45" customHeight="1" outlineLevel="2" x14ac:dyDescent="0.35">
      <c r="A22" s="31" t="s">
        <v>2813</v>
      </c>
      <c r="B22" s="29" t="s">
        <v>2814</v>
      </c>
      <c r="C22" s="30">
        <f>SUM(C18,C19)*0.1</f>
        <v>453474</v>
      </c>
      <c r="D22" s="32" t="s">
        <v>2815</v>
      </c>
    </row>
    <row r="23" spans="1:5" s="57" customFormat="1" ht="45" customHeight="1" outlineLevel="2" x14ac:dyDescent="0.35">
      <c r="A23" s="31" t="s">
        <v>2816</v>
      </c>
      <c r="B23" s="29" t="s">
        <v>2817</v>
      </c>
      <c r="C23" s="30">
        <v>430000</v>
      </c>
      <c r="D23" s="32" t="s">
        <v>2818</v>
      </c>
    </row>
    <row r="24" spans="1:5" s="57" customFormat="1" ht="45" customHeight="1" outlineLevel="2" x14ac:dyDescent="0.35">
      <c r="A24" s="109" t="s">
        <v>2819</v>
      </c>
      <c r="B24" s="152" t="s">
        <v>2820</v>
      </c>
      <c r="C24" s="132">
        <f>(C18+C19)*0.2</f>
        <v>906948</v>
      </c>
      <c r="D24" s="112" t="s">
        <v>1772</v>
      </c>
    </row>
    <row r="25" spans="1:5" s="57" customFormat="1" ht="45" customHeight="1" outlineLevel="2" x14ac:dyDescent="0.35">
      <c r="A25" s="109" t="s">
        <v>2821</v>
      </c>
      <c r="B25" s="152" t="s">
        <v>2822</v>
      </c>
      <c r="C25" s="132">
        <f>(C18+C19)*0.3</f>
        <v>1360422</v>
      </c>
      <c r="D25" s="112" t="s">
        <v>1775</v>
      </c>
    </row>
    <row r="26" spans="1:5" s="205" customFormat="1" ht="20.25" customHeight="1" outlineLevel="1" x14ac:dyDescent="0.35">
      <c r="A26" s="395" t="s">
        <v>2823</v>
      </c>
      <c r="B26" s="396"/>
      <c r="C26" s="396"/>
      <c r="D26" s="397"/>
    </row>
    <row r="27" spans="1:5" s="57" customFormat="1" ht="40.5" outlineLevel="2" x14ac:dyDescent="0.35">
      <c r="A27" s="215" t="s">
        <v>2824</v>
      </c>
      <c r="B27" s="192" t="s">
        <v>2825</v>
      </c>
      <c r="C27" s="193">
        <v>1036055</v>
      </c>
      <c r="D27" s="194" t="s">
        <v>2826</v>
      </c>
    </row>
    <row r="28" spans="1:5" s="57" customFormat="1" ht="40.5" outlineLevel="2" x14ac:dyDescent="0.35">
      <c r="A28" s="215" t="s">
        <v>2827</v>
      </c>
      <c r="B28" s="192" t="s">
        <v>2828</v>
      </c>
      <c r="C28" s="193">
        <v>2279320</v>
      </c>
      <c r="D28" s="194" t="s">
        <v>2806</v>
      </c>
    </row>
    <row r="29" spans="1:5" s="57" customFormat="1" ht="30.5" outlineLevel="2" x14ac:dyDescent="0.35">
      <c r="A29" s="31" t="s">
        <v>2829</v>
      </c>
      <c r="B29" s="29" t="s">
        <v>2830</v>
      </c>
      <c r="C29" s="30">
        <f>SUM(C27,C28)*0.25</f>
        <v>828843.75</v>
      </c>
      <c r="D29" s="32" t="s">
        <v>2831</v>
      </c>
    </row>
    <row r="30" spans="1:5" s="57" customFormat="1" ht="40.5" outlineLevel="2" x14ac:dyDescent="0.35">
      <c r="A30" s="31" t="s">
        <v>2832</v>
      </c>
      <c r="B30" s="29" t="s">
        <v>2833</v>
      </c>
      <c r="C30" s="30">
        <f>SUM(C27,C28)*0.5</f>
        <v>1657687.5</v>
      </c>
      <c r="D30" s="32" t="s">
        <v>2834</v>
      </c>
    </row>
    <row r="31" spans="1:5" s="57" customFormat="1" ht="45" customHeight="1" outlineLevel="2" x14ac:dyDescent="0.35">
      <c r="A31" s="31" t="s">
        <v>2835</v>
      </c>
      <c r="B31" s="29" t="s">
        <v>2836</v>
      </c>
      <c r="C31" s="30">
        <f>SUM(C27,C28)*0.1</f>
        <v>331537.5</v>
      </c>
      <c r="D31" s="32" t="s">
        <v>2837</v>
      </c>
    </row>
    <row r="32" spans="1:5" s="57" customFormat="1" ht="45" customHeight="1" outlineLevel="2" x14ac:dyDescent="0.35">
      <c r="A32" s="31" t="s">
        <v>2838</v>
      </c>
      <c r="B32" s="29" t="s">
        <v>2839</v>
      </c>
      <c r="C32" s="30">
        <v>520000</v>
      </c>
      <c r="D32" s="32" t="s">
        <v>2840</v>
      </c>
    </row>
    <row r="33" spans="1:5" s="57" customFormat="1" ht="45" customHeight="1" outlineLevel="2" x14ac:dyDescent="0.35">
      <c r="A33" s="109" t="s">
        <v>2841</v>
      </c>
      <c r="B33" s="152" t="s">
        <v>2842</v>
      </c>
      <c r="C33" s="132">
        <f>(C27+C28)*0.2</f>
        <v>663075</v>
      </c>
      <c r="D33" s="112" t="s">
        <v>1772</v>
      </c>
    </row>
    <row r="34" spans="1:5" s="57" customFormat="1" ht="45" customHeight="1" outlineLevel="2" x14ac:dyDescent="0.35">
      <c r="A34" s="109" t="s">
        <v>2843</v>
      </c>
      <c r="B34" s="152" t="s">
        <v>2844</v>
      </c>
      <c r="C34" s="132">
        <f>(C27+C28)*0.3</f>
        <v>994612.5</v>
      </c>
      <c r="D34" s="112" t="s">
        <v>1775</v>
      </c>
    </row>
    <row r="35" spans="1:5" s="205" customFormat="1" ht="20.25" customHeight="1" outlineLevel="1" x14ac:dyDescent="0.35">
      <c r="A35" s="395" t="s">
        <v>2845</v>
      </c>
      <c r="B35" s="396"/>
      <c r="C35" s="396"/>
      <c r="D35" s="397"/>
    </row>
    <row r="36" spans="1:5" s="57" customFormat="1" ht="45" customHeight="1" outlineLevel="2" x14ac:dyDescent="0.35">
      <c r="A36" s="215" t="s">
        <v>2846</v>
      </c>
      <c r="B36" s="192" t="s">
        <v>2847</v>
      </c>
      <c r="C36" s="193">
        <v>900211</v>
      </c>
      <c r="D36" s="194" t="s">
        <v>2848</v>
      </c>
    </row>
    <row r="37" spans="1:5" s="57" customFormat="1" ht="45" customHeight="1" outlineLevel="2" x14ac:dyDescent="0.35">
      <c r="A37" s="215" t="s">
        <v>2849</v>
      </c>
      <c r="B37" s="192" t="s">
        <v>2850</v>
      </c>
      <c r="C37" s="193">
        <v>2105293</v>
      </c>
      <c r="D37" s="194" t="s">
        <v>2806</v>
      </c>
    </row>
    <row r="38" spans="1:5" s="57" customFormat="1" ht="45" customHeight="1" outlineLevel="2" x14ac:dyDescent="0.35">
      <c r="A38" s="31" t="s">
        <v>2851</v>
      </c>
      <c r="B38" s="29" t="s">
        <v>2852</v>
      </c>
      <c r="C38" s="30">
        <f>SUM(C36,C37)*0.25</f>
        <v>751376</v>
      </c>
      <c r="D38" s="32" t="s">
        <v>2853</v>
      </c>
    </row>
    <row r="39" spans="1:5" s="57" customFormat="1" ht="45" customHeight="1" outlineLevel="2" x14ac:dyDescent="0.35">
      <c r="A39" s="31" t="s">
        <v>2854</v>
      </c>
      <c r="B39" s="29" t="s">
        <v>2855</v>
      </c>
      <c r="C39" s="30">
        <f>SUM(C36,C37)*0.5</f>
        <v>1502752</v>
      </c>
      <c r="D39" s="32" t="s">
        <v>2856</v>
      </c>
    </row>
    <row r="40" spans="1:5" s="57" customFormat="1" ht="45" customHeight="1" outlineLevel="2" x14ac:dyDescent="0.35">
      <c r="A40" s="31" t="s">
        <v>2857</v>
      </c>
      <c r="B40" s="29" t="s">
        <v>2858</v>
      </c>
      <c r="C40" s="30">
        <f>SUM(C36,C37)*0.1</f>
        <v>300550.40000000002</v>
      </c>
      <c r="D40" s="32" t="s">
        <v>2859</v>
      </c>
    </row>
    <row r="41" spans="1:5" s="57" customFormat="1" ht="45" customHeight="1" outlineLevel="2" x14ac:dyDescent="0.35">
      <c r="A41" s="31" t="s">
        <v>2860</v>
      </c>
      <c r="B41" s="29" t="s">
        <v>2861</v>
      </c>
      <c r="C41" s="30">
        <v>455000</v>
      </c>
      <c r="D41" s="32" t="s">
        <v>2862</v>
      </c>
    </row>
    <row r="42" spans="1:5" s="57" customFormat="1" ht="45" customHeight="1" outlineLevel="2" x14ac:dyDescent="0.35">
      <c r="A42" s="109" t="s">
        <v>2863</v>
      </c>
      <c r="B42" s="152" t="s">
        <v>2864</v>
      </c>
      <c r="C42" s="132">
        <f>(C36+C37)*0.2</f>
        <v>601100.80000000005</v>
      </c>
      <c r="D42" s="112" t="s">
        <v>1772</v>
      </c>
    </row>
    <row r="43" spans="1:5" s="57" customFormat="1" ht="45" customHeight="1" outlineLevel="2" x14ac:dyDescent="0.35">
      <c r="A43" s="109" t="s">
        <v>2865</v>
      </c>
      <c r="B43" s="152" t="s">
        <v>2866</v>
      </c>
      <c r="C43" s="132">
        <f>(C36+C37)*0.3</f>
        <v>901651.2</v>
      </c>
      <c r="D43" s="112" t="s">
        <v>1775</v>
      </c>
    </row>
    <row r="44" spans="1:5" s="205" customFormat="1" ht="20.25" customHeight="1" outlineLevel="1" x14ac:dyDescent="0.35">
      <c r="A44" s="395" t="s">
        <v>2867</v>
      </c>
      <c r="B44" s="396"/>
      <c r="C44" s="396"/>
      <c r="D44" s="397"/>
    </row>
    <row r="45" spans="1:5" s="57" customFormat="1" ht="61" outlineLevel="2" x14ac:dyDescent="0.35">
      <c r="A45" s="215" t="s">
        <v>2868</v>
      </c>
      <c r="B45" s="192" t="s">
        <v>2869</v>
      </c>
      <c r="C45" s="193">
        <v>687918</v>
      </c>
      <c r="D45" s="194" t="s">
        <v>2870</v>
      </c>
      <c r="E45" s="178"/>
    </row>
    <row r="46" spans="1:5" s="57" customFormat="1" ht="45" customHeight="1" outlineLevel="2" x14ac:dyDescent="0.35">
      <c r="A46" s="215" t="s">
        <v>2871</v>
      </c>
      <c r="B46" s="192" t="s">
        <v>2872</v>
      </c>
      <c r="C46" s="193">
        <v>906057</v>
      </c>
      <c r="D46" s="194" t="s">
        <v>2806</v>
      </c>
    </row>
    <row r="47" spans="1:5" s="57" customFormat="1" ht="45" customHeight="1" outlineLevel="2" x14ac:dyDescent="0.35">
      <c r="A47" s="109" t="s">
        <v>2873</v>
      </c>
      <c r="B47" s="152" t="s">
        <v>2874</v>
      </c>
      <c r="C47" s="132">
        <f>(C46+C45)*0.2</f>
        <v>318795</v>
      </c>
      <c r="D47" s="112" t="s">
        <v>1772</v>
      </c>
    </row>
    <row r="48" spans="1:5" s="57" customFormat="1" ht="45" customHeight="1" outlineLevel="2" x14ac:dyDescent="0.35">
      <c r="A48" s="109" t="s">
        <v>2875</v>
      </c>
      <c r="B48" s="152" t="s">
        <v>2876</v>
      </c>
      <c r="C48" s="132">
        <f>(C45+C46)*0.3</f>
        <v>478192.5</v>
      </c>
      <c r="D48" s="112" t="s">
        <v>1775</v>
      </c>
    </row>
    <row r="49" spans="1:5" s="205" customFormat="1" ht="20.25" customHeight="1" outlineLevel="1" x14ac:dyDescent="0.35">
      <c r="A49" s="395" t="s">
        <v>2877</v>
      </c>
      <c r="B49" s="396"/>
      <c r="C49" s="396"/>
      <c r="D49" s="397"/>
    </row>
    <row r="50" spans="1:5" s="57" customFormat="1" ht="61" outlineLevel="2" x14ac:dyDescent="0.35">
      <c r="A50" s="215" t="s">
        <v>2878</v>
      </c>
      <c r="B50" s="192" t="s">
        <v>2879</v>
      </c>
      <c r="C50" s="193">
        <v>948961</v>
      </c>
      <c r="D50" s="194" t="s">
        <v>2880</v>
      </c>
    </row>
    <row r="51" spans="1:5" s="57" customFormat="1" ht="40.5" outlineLevel="2" x14ac:dyDescent="0.35">
      <c r="A51" s="215" t="s">
        <v>2881</v>
      </c>
      <c r="B51" s="192" t="s">
        <v>2882</v>
      </c>
      <c r="C51" s="193">
        <v>2054039</v>
      </c>
      <c r="D51" s="194" t="s">
        <v>2806</v>
      </c>
      <c r="E51" s="178"/>
    </row>
    <row r="52" spans="1:5" s="57" customFormat="1" ht="45" customHeight="1" outlineLevel="2" x14ac:dyDescent="0.35">
      <c r="A52" s="109" t="s">
        <v>2883</v>
      </c>
      <c r="B52" s="152" t="s">
        <v>2884</v>
      </c>
      <c r="C52" s="132">
        <f>(C50+C51)*0.2</f>
        <v>600600</v>
      </c>
      <c r="D52" s="112" t="s">
        <v>1772</v>
      </c>
    </row>
    <row r="53" spans="1:5" s="57" customFormat="1" ht="45" customHeight="1" outlineLevel="2" x14ac:dyDescent="0.35">
      <c r="A53" s="109" t="s">
        <v>2885</v>
      </c>
      <c r="B53" s="152" t="s">
        <v>2886</v>
      </c>
      <c r="C53" s="132">
        <f>(C51+C50)*0.3</f>
        <v>900900</v>
      </c>
      <c r="D53" s="112" t="s">
        <v>1775</v>
      </c>
    </row>
    <row r="54" spans="1:5" s="205" customFormat="1" ht="20.25" customHeight="1" outlineLevel="1" x14ac:dyDescent="0.35">
      <c r="A54" s="395" t="s">
        <v>2887</v>
      </c>
      <c r="B54" s="396"/>
      <c r="C54" s="396"/>
      <c r="D54" s="397"/>
    </row>
    <row r="55" spans="1:5" s="57" customFormat="1" ht="45" customHeight="1" outlineLevel="2" x14ac:dyDescent="0.35">
      <c r="A55" s="215" t="s">
        <v>2888</v>
      </c>
      <c r="B55" s="192" t="s">
        <v>2889</v>
      </c>
      <c r="C55" s="193">
        <v>1232832</v>
      </c>
      <c r="D55" s="194" t="s">
        <v>2890</v>
      </c>
      <c r="E55" s="206"/>
    </row>
    <row r="56" spans="1:5" s="57" customFormat="1" ht="45" customHeight="1" outlineLevel="2" x14ac:dyDescent="0.35">
      <c r="A56" s="215" t="s">
        <v>2891</v>
      </c>
      <c r="B56" s="192" t="s">
        <v>2892</v>
      </c>
      <c r="C56" s="193">
        <v>1725963</v>
      </c>
      <c r="D56" s="194" t="s">
        <v>2806</v>
      </c>
    </row>
    <row r="57" spans="1:5" s="57" customFormat="1" ht="45" customHeight="1" outlineLevel="2" x14ac:dyDescent="0.35">
      <c r="A57" s="31" t="s">
        <v>2893</v>
      </c>
      <c r="B57" s="29" t="s">
        <v>2894</v>
      </c>
      <c r="C57" s="30">
        <f>SUM(C55,C56)*0.25</f>
        <v>739698.75</v>
      </c>
      <c r="D57" s="32" t="s">
        <v>2895</v>
      </c>
    </row>
    <row r="58" spans="1:5" s="57" customFormat="1" ht="45" customHeight="1" outlineLevel="2" x14ac:dyDescent="0.35">
      <c r="A58" s="31" t="s">
        <v>2896</v>
      </c>
      <c r="B58" s="29" t="s">
        <v>2897</v>
      </c>
      <c r="C58" s="30">
        <f>SUM(C55,C56)*0.5</f>
        <v>1479397.5</v>
      </c>
      <c r="D58" s="32" t="s">
        <v>2898</v>
      </c>
    </row>
    <row r="59" spans="1:5" s="57" customFormat="1" ht="45" customHeight="1" outlineLevel="2" x14ac:dyDescent="0.35">
      <c r="A59" s="31" t="s">
        <v>2899</v>
      </c>
      <c r="B59" s="29" t="s">
        <v>2900</v>
      </c>
      <c r="C59" s="30">
        <f>SUM(C55,C56)*0.1</f>
        <v>295879.5</v>
      </c>
      <c r="D59" s="32" t="s">
        <v>2901</v>
      </c>
    </row>
    <row r="60" spans="1:5" s="57" customFormat="1" ht="45" customHeight="1" outlineLevel="2" x14ac:dyDescent="0.35">
      <c r="A60" s="31" t="s">
        <v>2902</v>
      </c>
      <c r="B60" s="29" t="s">
        <v>2903</v>
      </c>
      <c r="C60" s="30">
        <v>325000</v>
      </c>
      <c r="D60" s="32" t="s">
        <v>2904</v>
      </c>
    </row>
    <row r="61" spans="1:5" s="57" customFormat="1" ht="45" customHeight="1" outlineLevel="2" x14ac:dyDescent="0.35">
      <c r="A61" s="109" t="s">
        <v>2905</v>
      </c>
      <c r="B61" s="152" t="s">
        <v>2906</v>
      </c>
      <c r="C61" s="132">
        <f>(C55+C56)*0.2</f>
        <v>591759</v>
      </c>
      <c r="D61" s="112" t="s">
        <v>1772</v>
      </c>
    </row>
    <row r="62" spans="1:5" s="57" customFormat="1" ht="45" customHeight="1" outlineLevel="2" x14ac:dyDescent="0.35">
      <c r="A62" s="109" t="s">
        <v>2907</v>
      </c>
      <c r="B62" s="152" t="s">
        <v>2908</v>
      </c>
      <c r="C62" s="132">
        <f>(C55+C56)*0.3</f>
        <v>887638.5</v>
      </c>
      <c r="D62" s="112" t="s">
        <v>1775</v>
      </c>
    </row>
    <row r="63" spans="1:5" s="205" customFormat="1" ht="20.25" customHeight="1" outlineLevel="1" x14ac:dyDescent="0.35">
      <c r="A63" s="395" t="s">
        <v>2909</v>
      </c>
      <c r="B63" s="396"/>
      <c r="C63" s="396"/>
      <c r="D63" s="397"/>
    </row>
    <row r="64" spans="1:5" s="57" customFormat="1" ht="51" outlineLevel="2" x14ac:dyDescent="0.35">
      <c r="A64" s="215" t="s">
        <v>2910</v>
      </c>
      <c r="B64" s="192" t="s">
        <v>2911</v>
      </c>
      <c r="C64" s="193">
        <v>1092263</v>
      </c>
      <c r="D64" s="194" t="s">
        <v>2912</v>
      </c>
      <c r="E64" s="207"/>
    </row>
    <row r="65" spans="1:5" s="57" customFormat="1" ht="71.5" outlineLevel="2" x14ac:dyDescent="0.35">
      <c r="A65" s="215" t="s">
        <v>2913</v>
      </c>
      <c r="B65" s="192" t="s">
        <v>2914</v>
      </c>
      <c r="C65" s="193">
        <v>1124263</v>
      </c>
      <c r="D65" s="194" t="s">
        <v>2915</v>
      </c>
      <c r="E65" s="207"/>
    </row>
    <row r="66" spans="1:5" s="57" customFormat="1" ht="40.5" outlineLevel="2" x14ac:dyDescent="0.35">
      <c r="A66" s="215" t="s">
        <v>2916</v>
      </c>
      <c r="B66" s="192" t="s">
        <v>2917</v>
      </c>
      <c r="C66" s="193">
        <v>1820437</v>
      </c>
      <c r="D66" s="194" t="s">
        <v>2806</v>
      </c>
      <c r="E66" s="178"/>
    </row>
    <row r="67" spans="1:5" s="57" customFormat="1" ht="45" customHeight="1" outlineLevel="2" x14ac:dyDescent="0.35">
      <c r="A67" s="31" t="s">
        <v>2918</v>
      </c>
      <c r="B67" s="29" t="s">
        <v>2919</v>
      </c>
      <c r="C67" s="30">
        <f>SUM(C64,C66)*0.25</f>
        <v>728175</v>
      </c>
      <c r="D67" s="32" t="s">
        <v>2920</v>
      </c>
    </row>
    <row r="68" spans="1:5" s="57" customFormat="1" ht="45" customHeight="1" outlineLevel="2" x14ac:dyDescent="0.35">
      <c r="A68" s="31" t="s">
        <v>2921</v>
      </c>
      <c r="B68" s="29" t="s">
        <v>2922</v>
      </c>
      <c r="C68" s="30">
        <f>SUM(C64,C66)*0.5</f>
        <v>1456350</v>
      </c>
      <c r="D68" s="32" t="s">
        <v>2923</v>
      </c>
    </row>
    <row r="69" spans="1:5" s="57" customFormat="1" ht="45" customHeight="1" outlineLevel="2" x14ac:dyDescent="0.35">
      <c r="A69" s="31" t="s">
        <v>2924</v>
      </c>
      <c r="B69" s="29" t="s">
        <v>2925</v>
      </c>
      <c r="C69" s="30">
        <f>SUM(C64,C66)*0.1</f>
        <v>291270</v>
      </c>
      <c r="D69" s="32" t="s">
        <v>2926</v>
      </c>
    </row>
    <row r="70" spans="1:5" s="57" customFormat="1" ht="45" customHeight="1" outlineLevel="2" x14ac:dyDescent="0.35">
      <c r="A70" s="31" t="s">
        <v>2927</v>
      </c>
      <c r="B70" s="29" t="s">
        <v>2928</v>
      </c>
      <c r="C70" s="30">
        <v>325000</v>
      </c>
      <c r="D70" s="32" t="s">
        <v>2929</v>
      </c>
    </row>
    <row r="71" spans="1:5" s="57" customFormat="1" ht="45" customHeight="1" outlineLevel="2" x14ac:dyDescent="0.35">
      <c r="A71" s="109" t="s">
        <v>2930</v>
      </c>
      <c r="B71" s="152" t="s">
        <v>2931</v>
      </c>
      <c r="C71" s="132">
        <f>(C64+C66)*0.2</f>
        <v>582540</v>
      </c>
      <c r="D71" s="112" t="s">
        <v>1772</v>
      </c>
    </row>
    <row r="72" spans="1:5" s="57" customFormat="1" ht="45" customHeight="1" outlineLevel="2" x14ac:dyDescent="0.35">
      <c r="A72" s="109" t="s">
        <v>2932</v>
      </c>
      <c r="B72" s="152" t="s">
        <v>2933</v>
      </c>
      <c r="C72" s="132">
        <f>(C64+C66)*0.3</f>
        <v>873810</v>
      </c>
      <c r="D72" s="112" t="s">
        <v>1775</v>
      </c>
    </row>
    <row r="73" spans="1:5" s="205" customFormat="1" ht="20.25" customHeight="1" outlineLevel="1" x14ac:dyDescent="0.35">
      <c r="A73" s="395" t="s">
        <v>2934</v>
      </c>
      <c r="B73" s="396"/>
      <c r="C73" s="396"/>
      <c r="D73" s="397"/>
      <c r="E73" s="57"/>
    </row>
    <row r="74" spans="1:5" s="57" customFormat="1" ht="51" outlineLevel="2" x14ac:dyDescent="0.35">
      <c r="A74" s="215" t="s">
        <v>2935</v>
      </c>
      <c r="B74" s="192" t="s">
        <v>2936</v>
      </c>
      <c r="C74" s="193">
        <v>1012331</v>
      </c>
      <c r="D74" s="194" t="s">
        <v>2937</v>
      </c>
    </row>
    <row r="75" spans="1:5" s="57" customFormat="1" ht="71.5" outlineLevel="2" x14ac:dyDescent="0.35">
      <c r="A75" s="215" t="s">
        <v>2938</v>
      </c>
      <c r="B75" s="192" t="s">
        <v>2939</v>
      </c>
      <c r="C75" s="193">
        <v>1044331</v>
      </c>
      <c r="D75" s="194" t="s">
        <v>2940</v>
      </c>
      <c r="E75" s="207"/>
    </row>
    <row r="76" spans="1:5" s="57" customFormat="1" ht="40.5" outlineLevel="2" x14ac:dyDescent="0.35">
      <c r="A76" s="215" t="s">
        <v>2941</v>
      </c>
      <c r="B76" s="192" t="s">
        <v>2942</v>
      </c>
      <c r="C76" s="193">
        <v>1147309</v>
      </c>
      <c r="D76" s="194" t="s">
        <v>2806</v>
      </c>
    </row>
    <row r="77" spans="1:5" s="57" customFormat="1" ht="45" customHeight="1" outlineLevel="2" x14ac:dyDescent="0.35">
      <c r="A77" s="31" t="s">
        <v>2943</v>
      </c>
      <c r="B77" s="29" t="s">
        <v>2944</v>
      </c>
      <c r="C77" s="30">
        <f>SUM(C74,C76)*0.25</f>
        <v>539910</v>
      </c>
      <c r="D77" s="32" t="s">
        <v>2945</v>
      </c>
    </row>
    <row r="78" spans="1:5" s="57" customFormat="1" ht="45" customHeight="1" outlineLevel="2" x14ac:dyDescent="0.35">
      <c r="A78" s="31" t="s">
        <v>2946</v>
      </c>
      <c r="B78" s="29" t="s">
        <v>2947</v>
      </c>
      <c r="C78" s="30">
        <f>SUM(C74,C76)*0.5</f>
        <v>1079820</v>
      </c>
      <c r="D78" s="32" t="s">
        <v>2948</v>
      </c>
    </row>
    <row r="79" spans="1:5" s="57" customFormat="1" ht="45" customHeight="1" outlineLevel="2" x14ac:dyDescent="0.35">
      <c r="A79" s="31" t="s">
        <v>2949</v>
      </c>
      <c r="B79" s="29" t="s">
        <v>2950</v>
      </c>
      <c r="C79" s="30">
        <f>SUM(C74,C76)*0.1</f>
        <v>215964</v>
      </c>
      <c r="D79" s="32" t="s">
        <v>2951</v>
      </c>
    </row>
    <row r="80" spans="1:5" s="57" customFormat="1" ht="45" customHeight="1" outlineLevel="2" x14ac:dyDescent="0.35">
      <c r="A80" s="109" t="s">
        <v>2952</v>
      </c>
      <c r="B80" s="152" t="s">
        <v>2953</v>
      </c>
      <c r="C80" s="132">
        <f>(C74+C76)*0.2</f>
        <v>431928</v>
      </c>
      <c r="D80" s="112" t="s">
        <v>1772</v>
      </c>
    </row>
    <row r="81" spans="1:5" s="57" customFormat="1" ht="45" customHeight="1" outlineLevel="2" x14ac:dyDescent="0.35">
      <c r="A81" s="109" t="s">
        <v>2954</v>
      </c>
      <c r="B81" s="152" t="s">
        <v>2955</v>
      </c>
      <c r="C81" s="132">
        <f>(C74+C76)*0.3</f>
        <v>647892</v>
      </c>
      <c r="D81" s="112" t="s">
        <v>1775</v>
      </c>
    </row>
    <row r="82" spans="1:5" s="57" customFormat="1" ht="20.25" customHeight="1" outlineLevel="1" x14ac:dyDescent="0.35">
      <c r="A82" s="395" t="s">
        <v>2956</v>
      </c>
      <c r="B82" s="396"/>
      <c r="C82" s="396"/>
      <c r="D82" s="397"/>
    </row>
    <row r="83" spans="1:5" s="57" customFormat="1" ht="51" outlineLevel="2" x14ac:dyDescent="0.35">
      <c r="A83" s="215" t="s">
        <v>2957</v>
      </c>
      <c r="B83" s="192" t="s">
        <v>2958</v>
      </c>
      <c r="C83" s="193">
        <v>404184</v>
      </c>
      <c r="D83" s="194" t="s">
        <v>2959</v>
      </c>
    </row>
    <row r="84" spans="1:5" s="57" customFormat="1" ht="71.5" outlineLevel="2" x14ac:dyDescent="0.35">
      <c r="A84" s="215" t="s">
        <v>2960</v>
      </c>
      <c r="B84" s="192" t="s">
        <v>2961</v>
      </c>
      <c r="C84" s="193">
        <v>428184</v>
      </c>
      <c r="D84" s="194" t="s">
        <v>2962</v>
      </c>
      <c r="E84" s="207"/>
    </row>
    <row r="85" spans="1:5" s="57" customFormat="1" ht="40.5" outlineLevel="2" x14ac:dyDescent="0.35">
      <c r="A85" s="215" t="s">
        <v>2963</v>
      </c>
      <c r="B85" s="192" t="s">
        <v>2964</v>
      </c>
      <c r="C85" s="193">
        <v>673641</v>
      </c>
      <c r="D85" s="194" t="s">
        <v>2786</v>
      </c>
    </row>
    <row r="86" spans="1:5" s="57" customFormat="1" ht="45" customHeight="1" outlineLevel="2" x14ac:dyDescent="0.35">
      <c r="A86" s="31" t="s">
        <v>2965</v>
      </c>
      <c r="B86" s="29" t="s">
        <v>2966</v>
      </c>
      <c r="C86" s="30">
        <f>SUM(C83,C85)*0.25</f>
        <v>269456.25</v>
      </c>
      <c r="D86" s="32" t="s">
        <v>2967</v>
      </c>
    </row>
    <row r="87" spans="1:5" s="57" customFormat="1" ht="45" customHeight="1" outlineLevel="2" x14ac:dyDescent="0.35">
      <c r="A87" s="31" t="s">
        <v>2968</v>
      </c>
      <c r="B87" s="29" t="s">
        <v>2969</v>
      </c>
      <c r="C87" s="30">
        <f>SUM(C83,C85)*0.5</f>
        <v>538912.5</v>
      </c>
      <c r="D87" s="32" t="s">
        <v>2970</v>
      </c>
    </row>
    <row r="88" spans="1:5" s="57" customFormat="1" ht="45" customHeight="1" outlineLevel="2" x14ac:dyDescent="0.35">
      <c r="A88" s="31" t="s">
        <v>2971</v>
      </c>
      <c r="B88" s="29" t="s">
        <v>2972</v>
      </c>
      <c r="C88" s="30">
        <f>SUM(C83,C85)*0.1</f>
        <v>107782.5</v>
      </c>
      <c r="D88" s="32" t="s">
        <v>2973</v>
      </c>
    </row>
    <row r="89" spans="1:5" s="57" customFormat="1" ht="45" customHeight="1" outlineLevel="2" x14ac:dyDescent="0.35">
      <c r="A89" s="109" t="s">
        <v>2974</v>
      </c>
      <c r="B89" s="152" t="s">
        <v>2975</v>
      </c>
      <c r="C89" s="132">
        <f>(C83+C85)*0.2</f>
        <v>215565</v>
      </c>
      <c r="D89" s="112" t="s">
        <v>1772</v>
      </c>
    </row>
    <row r="90" spans="1:5" s="57" customFormat="1" ht="45" customHeight="1" outlineLevel="2" x14ac:dyDescent="0.35">
      <c r="A90" s="109" t="s">
        <v>2976</v>
      </c>
      <c r="B90" s="152" t="s">
        <v>2977</v>
      </c>
      <c r="C90" s="132">
        <f>(C83+C85)*0.3</f>
        <v>323347.5</v>
      </c>
      <c r="D90" s="112" t="s">
        <v>1775</v>
      </c>
    </row>
    <row r="91" spans="1:5" s="57" customFormat="1" ht="20.25" customHeight="1" outlineLevel="1" x14ac:dyDescent="0.35">
      <c r="A91" s="395" t="s">
        <v>2978</v>
      </c>
      <c r="B91" s="396"/>
      <c r="C91" s="396"/>
      <c r="D91" s="397"/>
    </row>
    <row r="92" spans="1:5" s="57" customFormat="1" ht="51" outlineLevel="2" x14ac:dyDescent="0.35">
      <c r="A92" s="215" t="s">
        <v>2979</v>
      </c>
      <c r="B92" s="192" t="s">
        <v>2980</v>
      </c>
      <c r="C92" s="193">
        <v>241445</v>
      </c>
      <c r="D92" s="194" t="s">
        <v>2981</v>
      </c>
    </row>
    <row r="93" spans="1:5" s="57" customFormat="1" ht="71.5" outlineLevel="2" x14ac:dyDescent="0.35">
      <c r="A93" s="215" t="s">
        <v>2982</v>
      </c>
      <c r="B93" s="192" t="s">
        <v>2983</v>
      </c>
      <c r="C93" s="193">
        <v>265445</v>
      </c>
      <c r="D93" s="194" t="s">
        <v>2984</v>
      </c>
      <c r="E93" s="207"/>
    </row>
    <row r="94" spans="1:5" s="57" customFormat="1" ht="40.5" outlineLevel="2" x14ac:dyDescent="0.35">
      <c r="A94" s="215" t="s">
        <v>2985</v>
      </c>
      <c r="B94" s="192" t="s">
        <v>2986</v>
      </c>
      <c r="C94" s="193">
        <v>665755</v>
      </c>
      <c r="D94" s="194" t="s">
        <v>2786</v>
      </c>
    </row>
    <row r="95" spans="1:5" s="57" customFormat="1" ht="45" customHeight="1" outlineLevel="2" x14ac:dyDescent="0.35">
      <c r="A95" s="31" t="s">
        <v>2987</v>
      </c>
      <c r="B95" s="29" t="s">
        <v>2988</v>
      </c>
      <c r="C95" s="30">
        <f>SUM(C92,C94)*0.25</f>
        <v>226800</v>
      </c>
      <c r="D95" s="32" t="s">
        <v>2989</v>
      </c>
    </row>
    <row r="96" spans="1:5" s="57" customFormat="1" ht="45" customHeight="1" outlineLevel="2" x14ac:dyDescent="0.35">
      <c r="A96" s="31" t="s">
        <v>2990</v>
      </c>
      <c r="B96" s="29" t="s">
        <v>2991</v>
      </c>
      <c r="C96" s="30">
        <f>SUM(C92,C94)*0.5</f>
        <v>453600</v>
      </c>
      <c r="D96" s="32" t="s">
        <v>2992</v>
      </c>
    </row>
    <row r="97" spans="1:4" s="57" customFormat="1" ht="45" customHeight="1" outlineLevel="2" x14ac:dyDescent="0.35">
      <c r="A97" s="31" t="s">
        <v>2993</v>
      </c>
      <c r="B97" s="29" t="s">
        <v>2994</v>
      </c>
      <c r="C97" s="30">
        <f>SUM(C92,C94)*0.1</f>
        <v>90720</v>
      </c>
      <c r="D97" s="32" t="s">
        <v>2995</v>
      </c>
    </row>
    <row r="98" spans="1:4" s="57" customFormat="1" ht="45" customHeight="1" outlineLevel="2" x14ac:dyDescent="0.35">
      <c r="A98" s="109" t="s">
        <v>2996</v>
      </c>
      <c r="B98" s="152" t="s">
        <v>2997</v>
      </c>
      <c r="C98" s="132">
        <f>(C92+C94)*0.2</f>
        <v>181440</v>
      </c>
      <c r="D98" s="112" t="s">
        <v>1772</v>
      </c>
    </row>
    <row r="99" spans="1:4" s="57" customFormat="1" ht="45" customHeight="1" outlineLevel="2" x14ac:dyDescent="0.35">
      <c r="A99" s="109" t="s">
        <v>2998</v>
      </c>
      <c r="B99" s="152" t="s">
        <v>2999</v>
      </c>
      <c r="C99" s="132">
        <f>(C92+C94)*0.3</f>
        <v>272160</v>
      </c>
      <c r="D99" s="112" t="s">
        <v>1775</v>
      </c>
    </row>
    <row r="100" spans="1:4" s="57" customFormat="1" ht="20.25" customHeight="1" outlineLevel="1" x14ac:dyDescent="0.35">
      <c r="A100" s="395" t="s">
        <v>3000</v>
      </c>
      <c r="B100" s="396"/>
      <c r="C100" s="396"/>
      <c r="D100" s="397"/>
    </row>
    <row r="101" spans="1:4" s="57" customFormat="1" ht="51" outlineLevel="2" x14ac:dyDescent="0.35">
      <c r="A101" s="215" t="s">
        <v>3001</v>
      </c>
      <c r="B101" s="192" t="s">
        <v>3002</v>
      </c>
      <c r="C101" s="193">
        <v>177943</v>
      </c>
      <c r="D101" s="194" t="s">
        <v>3003</v>
      </c>
    </row>
    <row r="102" spans="1:4" s="57" customFormat="1" ht="40.5" outlineLevel="2" x14ac:dyDescent="0.35">
      <c r="A102" s="215" t="s">
        <v>3004</v>
      </c>
      <c r="B102" s="192" t="s">
        <v>3005</v>
      </c>
      <c r="C102" s="193">
        <v>431897</v>
      </c>
      <c r="D102" s="194" t="s">
        <v>2786</v>
      </c>
    </row>
    <row r="103" spans="1:4" s="57" customFormat="1" ht="45" customHeight="1" outlineLevel="2" x14ac:dyDescent="0.35">
      <c r="A103" s="31" t="s">
        <v>3006</v>
      </c>
      <c r="B103" s="29" t="s">
        <v>3007</v>
      </c>
      <c r="C103" s="30">
        <f>SUM(C101,C102)*0.25</f>
        <v>152460</v>
      </c>
      <c r="D103" s="32" t="s">
        <v>3008</v>
      </c>
    </row>
    <row r="104" spans="1:4" s="57" customFormat="1" ht="45" customHeight="1" outlineLevel="2" x14ac:dyDescent="0.35">
      <c r="A104" s="31" t="s">
        <v>3009</v>
      </c>
      <c r="B104" s="29" t="s">
        <v>3010</v>
      </c>
      <c r="C104" s="30">
        <f>SUM(C101,C102)*0.5</f>
        <v>304920</v>
      </c>
      <c r="D104" s="32" t="s">
        <v>3011</v>
      </c>
    </row>
    <row r="105" spans="1:4" s="57" customFormat="1" ht="45" customHeight="1" outlineLevel="2" x14ac:dyDescent="0.35">
      <c r="A105" s="31" t="s">
        <v>3012</v>
      </c>
      <c r="B105" s="29" t="s">
        <v>3013</v>
      </c>
      <c r="C105" s="30">
        <f>SUM(C101,C102)*0.1</f>
        <v>60984</v>
      </c>
      <c r="D105" s="32" t="s">
        <v>3014</v>
      </c>
    </row>
    <row r="106" spans="1:4" s="57" customFormat="1" ht="45" customHeight="1" outlineLevel="2" x14ac:dyDescent="0.35">
      <c r="A106" s="109" t="s">
        <v>3015</v>
      </c>
      <c r="B106" s="152" t="s">
        <v>3016</v>
      </c>
      <c r="C106" s="132">
        <f>(C101+C102)*0.2</f>
        <v>121968</v>
      </c>
      <c r="D106" s="112" t="s">
        <v>1772</v>
      </c>
    </row>
    <row r="107" spans="1:4" s="57" customFormat="1" ht="45" customHeight="1" outlineLevel="2" x14ac:dyDescent="0.35">
      <c r="A107" s="109" t="s">
        <v>3017</v>
      </c>
      <c r="B107" s="152" t="s">
        <v>3018</v>
      </c>
      <c r="C107" s="132">
        <f>(C101+C102)*0.3</f>
        <v>182952</v>
      </c>
      <c r="D107" s="112" t="s">
        <v>1775</v>
      </c>
    </row>
    <row r="108" spans="1:4" s="57" customFormat="1" ht="20.25" customHeight="1" outlineLevel="1" x14ac:dyDescent="0.35">
      <c r="A108" s="395" t="s">
        <v>3019</v>
      </c>
      <c r="B108" s="396"/>
      <c r="C108" s="396"/>
      <c r="D108" s="397"/>
    </row>
    <row r="109" spans="1:4" s="57" customFormat="1" ht="40.5" outlineLevel="2" x14ac:dyDescent="0.35">
      <c r="A109" s="215" t="s">
        <v>3020</v>
      </c>
      <c r="B109" s="192" t="s">
        <v>3021</v>
      </c>
      <c r="C109" s="193">
        <v>116179</v>
      </c>
      <c r="D109" s="194" t="s">
        <v>3022</v>
      </c>
    </row>
    <row r="110" spans="1:4" s="57" customFormat="1" ht="40.5" outlineLevel="2" x14ac:dyDescent="0.35">
      <c r="A110" s="215" t="s">
        <v>3023</v>
      </c>
      <c r="B110" s="192" t="s">
        <v>3024</v>
      </c>
      <c r="C110" s="193">
        <v>265475</v>
      </c>
      <c r="D110" s="194" t="s">
        <v>2786</v>
      </c>
    </row>
    <row r="111" spans="1:4" s="57" customFormat="1" ht="45" customHeight="1" outlineLevel="2" x14ac:dyDescent="0.35">
      <c r="A111" s="31" t="s">
        <v>3025</v>
      </c>
      <c r="B111" s="29" t="s">
        <v>3026</v>
      </c>
      <c r="C111" s="30">
        <f>SUM(C109,C110)*0.25</f>
        <v>95413.5</v>
      </c>
      <c r="D111" s="32" t="s">
        <v>3027</v>
      </c>
    </row>
    <row r="112" spans="1:4" s="57" customFormat="1" ht="45" customHeight="1" outlineLevel="2" x14ac:dyDescent="0.35">
      <c r="A112" s="31" t="s">
        <v>3028</v>
      </c>
      <c r="B112" s="29" t="s">
        <v>3029</v>
      </c>
      <c r="C112" s="30">
        <f>SUM(C109,C110)*0.5</f>
        <v>190827</v>
      </c>
      <c r="D112" s="32" t="s">
        <v>3030</v>
      </c>
    </row>
    <row r="113" spans="1:4" s="57" customFormat="1" ht="45" customHeight="1" outlineLevel="2" x14ac:dyDescent="0.35">
      <c r="A113" s="31" t="s">
        <v>3031</v>
      </c>
      <c r="B113" s="29" t="s">
        <v>3032</v>
      </c>
      <c r="C113" s="30">
        <f>SUM(C109,C110)*0.1</f>
        <v>38165.4</v>
      </c>
      <c r="D113" s="32" t="s">
        <v>3033</v>
      </c>
    </row>
    <row r="114" spans="1:4" s="57" customFormat="1" ht="45" customHeight="1" outlineLevel="2" x14ac:dyDescent="0.35">
      <c r="A114" s="109" t="s">
        <v>3034</v>
      </c>
      <c r="B114" s="152" t="s">
        <v>3035</v>
      </c>
      <c r="C114" s="132">
        <f>(C109+C110)*0.2</f>
        <v>76330.8</v>
      </c>
      <c r="D114" s="112" t="s">
        <v>1772</v>
      </c>
    </row>
    <row r="115" spans="1:4" s="57" customFormat="1" ht="45" customHeight="1" outlineLevel="2" x14ac:dyDescent="0.35">
      <c r="A115" s="109" t="s">
        <v>3036</v>
      </c>
      <c r="B115" s="152" t="s">
        <v>3037</v>
      </c>
      <c r="C115" s="132">
        <f>(C109+C110)*0.3</f>
        <v>114496.2</v>
      </c>
      <c r="D115" s="112" t="s">
        <v>1775</v>
      </c>
    </row>
    <row r="116" spans="1:4" s="57" customFormat="1" ht="20.25" customHeight="1" outlineLevel="1" x14ac:dyDescent="0.35">
      <c r="A116" s="395" t="s">
        <v>3038</v>
      </c>
      <c r="B116" s="396"/>
      <c r="C116" s="396"/>
      <c r="D116" s="397"/>
    </row>
    <row r="117" spans="1:4" s="57" customFormat="1" ht="51" outlineLevel="2" x14ac:dyDescent="0.35">
      <c r="A117" s="215" t="s">
        <v>3039</v>
      </c>
      <c r="B117" s="192" t="s">
        <v>3040</v>
      </c>
      <c r="C117" s="193">
        <v>133347</v>
      </c>
      <c r="D117" s="194" t="s">
        <v>3041</v>
      </c>
    </row>
    <row r="118" spans="1:4" s="57" customFormat="1" ht="40.5" outlineLevel="2" x14ac:dyDescent="0.35">
      <c r="A118" s="215" t="s">
        <v>3042</v>
      </c>
      <c r="B118" s="192" t="s">
        <v>3043</v>
      </c>
      <c r="C118" s="193">
        <v>218703</v>
      </c>
      <c r="D118" s="194" t="s">
        <v>2786</v>
      </c>
    </row>
    <row r="119" spans="1:4" s="57" customFormat="1" ht="45" customHeight="1" outlineLevel="2" x14ac:dyDescent="0.35">
      <c r="A119" s="31" t="s">
        <v>3044</v>
      </c>
      <c r="B119" s="29" t="s">
        <v>3045</v>
      </c>
      <c r="C119" s="30">
        <f>SUM(C117,C118)*0.25</f>
        <v>88012.5</v>
      </c>
      <c r="D119" s="32" t="s">
        <v>3046</v>
      </c>
    </row>
    <row r="120" spans="1:4" s="57" customFormat="1" ht="45" customHeight="1" outlineLevel="2" x14ac:dyDescent="0.35">
      <c r="A120" s="31" t="s">
        <v>3047</v>
      </c>
      <c r="B120" s="29" t="s">
        <v>3048</v>
      </c>
      <c r="C120" s="30">
        <f>SUM(C117,C118)*0.1</f>
        <v>35205</v>
      </c>
      <c r="D120" s="32" t="s">
        <v>3049</v>
      </c>
    </row>
    <row r="121" spans="1:4" s="57" customFormat="1" ht="45" customHeight="1" outlineLevel="2" x14ac:dyDescent="0.35">
      <c r="A121" s="109" t="s">
        <v>3050</v>
      </c>
      <c r="B121" s="152" t="s">
        <v>3051</v>
      </c>
      <c r="C121" s="132">
        <f>(C117+C118)*0.2</f>
        <v>70410</v>
      </c>
      <c r="D121" s="112" t="s">
        <v>1772</v>
      </c>
    </row>
    <row r="122" spans="1:4" s="57" customFormat="1" ht="45" customHeight="1" outlineLevel="2" x14ac:dyDescent="0.35">
      <c r="A122" s="109" t="s">
        <v>3052</v>
      </c>
      <c r="B122" s="152" t="s">
        <v>3053</v>
      </c>
      <c r="C122" s="132">
        <f>(C117+C118)*0.3</f>
        <v>105615</v>
      </c>
      <c r="D122" s="112" t="s">
        <v>1775</v>
      </c>
    </row>
    <row r="123" spans="1:4" s="57" customFormat="1" ht="20.25" customHeight="1" outlineLevel="1" x14ac:dyDescent="0.35">
      <c r="A123" s="395" t="s">
        <v>3054</v>
      </c>
      <c r="B123" s="396"/>
      <c r="C123" s="396"/>
      <c r="D123" s="397"/>
    </row>
    <row r="124" spans="1:4" s="57" customFormat="1" ht="40.5" outlineLevel="2" x14ac:dyDescent="0.35">
      <c r="A124" s="215" t="s">
        <v>3055</v>
      </c>
      <c r="B124" s="192" t="s">
        <v>3056</v>
      </c>
      <c r="C124" s="193">
        <v>62925</v>
      </c>
      <c r="D124" s="194" t="s">
        <v>3057</v>
      </c>
    </row>
    <row r="125" spans="1:4" s="57" customFormat="1" ht="40.5" outlineLevel="2" x14ac:dyDescent="0.35">
      <c r="A125" s="215" t="s">
        <v>3058</v>
      </c>
      <c r="B125" s="192" t="s">
        <v>3059</v>
      </c>
      <c r="C125" s="193">
        <v>71315</v>
      </c>
      <c r="D125" s="194" t="s">
        <v>3060</v>
      </c>
    </row>
    <row r="126" spans="1:4" s="57" customFormat="1" ht="45" customHeight="1" outlineLevel="2" x14ac:dyDescent="0.35">
      <c r="A126" s="31" t="s">
        <v>3061</v>
      </c>
      <c r="B126" s="29" t="s">
        <v>3062</v>
      </c>
      <c r="C126" s="30">
        <f>SUM(C124,C125)*0.25</f>
        <v>33560</v>
      </c>
      <c r="D126" s="32" t="s">
        <v>3063</v>
      </c>
    </row>
    <row r="127" spans="1:4" s="57" customFormat="1" ht="45" customHeight="1" outlineLevel="2" x14ac:dyDescent="0.35">
      <c r="A127" s="31" t="s">
        <v>3064</v>
      </c>
      <c r="B127" s="29" t="s">
        <v>3065</v>
      </c>
      <c r="C127" s="30">
        <f>SUM(C124,C125)*0.1</f>
        <v>13424</v>
      </c>
      <c r="D127" s="32" t="s">
        <v>3066</v>
      </c>
    </row>
    <row r="128" spans="1:4" s="57" customFormat="1" ht="45" customHeight="1" outlineLevel="2" x14ac:dyDescent="0.35">
      <c r="A128" s="109" t="s">
        <v>3067</v>
      </c>
      <c r="B128" s="152" t="s">
        <v>3068</v>
      </c>
      <c r="C128" s="132">
        <f>(C124+C125)*0.2</f>
        <v>26848</v>
      </c>
      <c r="D128" s="112" t="s">
        <v>1772</v>
      </c>
    </row>
    <row r="129" spans="1:5" s="57" customFormat="1" ht="45" customHeight="1" outlineLevel="2" x14ac:dyDescent="0.35">
      <c r="A129" s="109" t="s">
        <v>3069</v>
      </c>
      <c r="B129" s="152" t="s">
        <v>3070</v>
      </c>
      <c r="C129" s="132">
        <f>(C124+C125)*0.3</f>
        <v>40272</v>
      </c>
      <c r="D129" s="112" t="s">
        <v>1775</v>
      </c>
    </row>
    <row r="130" spans="1:5" s="208" customFormat="1" ht="18.75" customHeight="1" x14ac:dyDescent="0.35">
      <c r="A130" s="398" t="s">
        <v>3071</v>
      </c>
      <c r="B130" s="398"/>
      <c r="C130" s="398"/>
      <c r="D130" s="398"/>
      <c r="E130" s="57"/>
    </row>
    <row r="131" spans="1:5" ht="50.5" outlineLevel="1" x14ac:dyDescent="0.35">
      <c r="A131" s="31" t="s">
        <v>3072</v>
      </c>
      <c r="B131" s="29" t="s">
        <v>3073</v>
      </c>
      <c r="C131" s="30">
        <v>105600</v>
      </c>
      <c r="D131" s="32" t="s">
        <v>3074</v>
      </c>
      <c r="E131" s="57"/>
    </row>
    <row r="132" spans="1:5" s="57" customFormat="1" ht="45" customHeight="1" outlineLevel="1" x14ac:dyDescent="0.35">
      <c r="A132" s="109" t="s">
        <v>3075</v>
      </c>
      <c r="B132" s="209" t="s">
        <v>3076</v>
      </c>
      <c r="C132" s="132">
        <f>C131*0.2</f>
        <v>21120</v>
      </c>
      <c r="D132" s="112" t="s">
        <v>3077</v>
      </c>
    </row>
    <row r="133" spans="1:5" s="57" customFormat="1" ht="45" customHeight="1" outlineLevel="1" x14ac:dyDescent="0.35">
      <c r="A133" s="109" t="s">
        <v>3078</v>
      </c>
      <c r="B133" s="209" t="s">
        <v>3079</v>
      </c>
      <c r="C133" s="132">
        <f>C131*0.3</f>
        <v>31680</v>
      </c>
      <c r="D133" s="112" t="s">
        <v>3080</v>
      </c>
    </row>
    <row r="134" spans="1:5" ht="50.5" outlineLevel="1" x14ac:dyDescent="0.35">
      <c r="A134" s="210" t="s">
        <v>3081</v>
      </c>
      <c r="B134" s="180" t="s">
        <v>3082</v>
      </c>
      <c r="C134" s="146">
        <v>480000</v>
      </c>
      <c r="D134" s="181" t="s">
        <v>3083</v>
      </c>
      <c r="E134" s="57"/>
    </row>
    <row r="135" spans="1:5" s="57" customFormat="1" ht="45" customHeight="1" outlineLevel="1" x14ac:dyDescent="0.35">
      <c r="A135" s="109" t="s">
        <v>3084</v>
      </c>
      <c r="B135" s="209" t="s">
        <v>3085</v>
      </c>
      <c r="C135" s="132">
        <f>C134*0.2</f>
        <v>96000</v>
      </c>
      <c r="D135" s="112" t="s">
        <v>3077</v>
      </c>
    </row>
    <row r="136" spans="1:5" s="57" customFormat="1" ht="45" customHeight="1" outlineLevel="1" x14ac:dyDescent="0.35">
      <c r="A136" s="109" t="s">
        <v>3086</v>
      </c>
      <c r="B136" s="209" t="s">
        <v>3087</v>
      </c>
      <c r="C136" s="132">
        <f>C134*0.3</f>
        <v>144000</v>
      </c>
      <c r="D136" s="112" t="s">
        <v>3080</v>
      </c>
    </row>
    <row r="137" spans="1:5" ht="50.5" outlineLevel="1" x14ac:dyDescent="0.35">
      <c r="A137" s="210" t="s">
        <v>3088</v>
      </c>
      <c r="B137" s="180" t="s">
        <v>3089</v>
      </c>
      <c r="C137" s="146">
        <v>1000000</v>
      </c>
      <c r="D137" s="181" t="s">
        <v>3090</v>
      </c>
      <c r="E137" s="57"/>
    </row>
    <row r="138" spans="1:5" s="57" customFormat="1" ht="45" customHeight="1" outlineLevel="1" x14ac:dyDescent="0.35">
      <c r="A138" s="109" t="s">
        <v>3091</v>
      </c>
      <c r="B138" s="209" t="s">
        <v>3092</v>
      </c>
      <c r="C138" s="132">
        <f>C137*0.2</f>
        <v>200000</v>
      </c>
      <c r="D138" s="112" t="s">
        <v>3077</v>
      </c>
    </row>
    <row r="139" spans="1:5" s="57" customFormat="1" ht="45" customHeight="1" outlineLevel="1" x14ac:dyDescent="0.35">
      <c r="A139" s="109" t="s">
        <v>3093</v>
      </c>
      <c r="B139" s="209" t="s">
        <v>3094</v>
      </c>
      <c r="C139" s="132">
        <f>C137*0.3</f>
        <v>300000</v>
      </c>
      <c r="D139" s="112" t="s">
        <v>3080</v>
      </c>
    </row>
    <row r="140" spans="1:5" ht="50.5" outlineLevel="1" x14ac:dyDescent="0.35">
      <c r="A140" s="210" t="s">
        <v>3095</v>
      </c>
      <c r="B140" s="180" t="s">
        <v>3096</v>
      </c>
      <c r="C140" s="146">
        <v>2000000</v>
      </c>
      <c r="D140" s="181" t="s">
        <v>3097</v>
      </c>
      <c r="E140" s="57"/>
    </row>
    <row r="141" spans="1:5" s="57" customFormat="1" ht="45" customHeight="1" outlineLevel="1" x14ac:dyDescent="0.35">
      <c r="A141" s="109" t="s">
        <v>3098</v>
      </c>
      <c r="B141" s="209" t="s">
        <v>3099</v>
      </c>
      <c r="C141" s="132">
        <f>C140*0.2</f>
        <v>400000</v>
      </c>
      <c r="D141" s="112" t="s">
        <v>3077</v>
      </c>
    </row>
    <row r="142" spans="1:5" s="57" customFormat="1" ht="45" customHeight="1" outlineLevel="1" x14ac:dyDescent="0.35">
      <c r="A142" s="109" t="s">
        <v>3100</v>
      </c>
      <c r="B142" s="209" t="s">
        <v>3101</v>
      </c>
      <c r="C142" s="132">
        <f>C140*0.3</f>
        <v>600000</v>
      </c>
      <c r="D142" s="112" t="s">
        <v>3080</v>
      </c>
    </row>
    <row r="143" spans="1:5" s="208" customFormat="1" ht="18.75" customHeight="1" x14ac:dyDescent="0.35">
      <c r="A143" s="398" t="s">
        <v>722</v>
      </c>
      <c r="B143" s="398"/>
      <c r="C143" s="398"/>
      <c r="D143" s="398"/>
      <c r="E143" s="57"/>
    </row>
    <row r="144" spans="1:5" ht="17.25" customHeight="1" outlineLevel="1" x14ac:dyDescent="0.35">
      <c r="A144" s="395" t="s">
        <v>3102</v>
      </c>
      <c r="B144" s="396"/>
      <c r="C144" s="396"/>
      <c r="D144" s="397"/>
      <c r="E144" s="57"/>
    </row>
    <row r="145" spans="1:5" ht="40" outlineLevel="2" x14ac:dyDescent="0.35">
      <c r="A145" s="118" t="s">
        <v>3103</v>
      </c>
      <c r="B145" s="118" t="s">
        <v>3104</v>
      </c>
      <c r="C145" s="117">
        <v>2002000</v>
      </c>
      <c r="D145" s="121" t="s">
        <v>3105</v>
      </c>
      <c r="E145" s="57"/>
    </row>
    <row r="146" spans="1:5" ht="40" outlineLevel="2" x14ac:dyDescent="0.35">
      <c r="A146" s="29" t="s">
        <v>3106</v>
      </c>
      <c r="B146" s="29" t="s">
        <v>3107</v>
      </c>
      <c r="C146" s="30">
        <v>1287000</v>
      </c>
      <c r="D146" s="32" t="s">
        <v>3108</v>
      </c>
      <c r="E146" s="57"/>
    </row>
    <row r="147" spans="1:5" ht="40" outlineLevel="2" x14ac:dyDescent="0.35">
      <c r="A147" s="118" t="s">
        <v>3109</v>
      </c>
      <c r="B147" s="118" t="s">
        <v>3110</v>
      </c>
      <c r="C147" s="117">
        <v>858000</v>
      </c>
      <c r="D147" s="121" t="s">
        <v>3111</v>
      </c>
      <c r="E147" s="57"/>
    </row>
    <row r="148" spans="1:5" ht="40" outlineLevel="2" x14ac:dyDescent="0.35">
      <c r="A148" s="29" t="s">
        <v>3112</v>
      </c>
      <c r="B148" s="29" t="s">
        <v>3113</v>
      </c>
      <c r="C148" s="30">
        <v>525526</v>
      </c>
      <c r="D148" s="32" t="s">
        <v>3114</v>
      </c>
      <c r="E148" s="57"/>
    </row>
    <row r="149" spans="1:5" ht="40" outlineLevel="2" x14ac:dyDescent="0.35">
      <c r="A149" s="118" t="s">
        <v>3115</v>
      </c>
      <c r="B149" s="118" t="s">
        <v>3116</v>
      </c>
      <c r="C149" s="117">
        <v>343200</v>
      </c>
      <c r="D149" s="121" t="s">
        <v>3117</v>
      </c>
      <c r="E149" s="57"/>
    </row>
    <row r="150" spans="1:5" ht="40" outlineLevel="2" x14ac:dyDescent="0.35">
      <c r="A150" s="29" t="s">
        <v>3118</v>
      </c>
      <c r="B150" s="29" t="s">
        <v>3119</v>
      </c>
      <c r="C150" s="211">
        <v>205506</v>
      </c>
      <c r="D150" s="32" t="s">
        <v>3120</v>
      </c>
      <c r="E150" s="57"/>
    </row>
    <row r="151" spans="1:5" ht="17.25" customHeight="1" outlineLevel="1" x14ac:dyDescent="0.35">
      <c r="A151" s="395" t="s">
        <v>927</v>
      </c>
      <c r="B151" s="396"/>
      <c r="C151" s="396"/>
      <c r="D151" s="397"/>
      <c r="E151" s="57"/>
    </row>
    <row r="152" spans="1:5" ht="52" outlineLevel="2" x14ac:dyDescent="0.35">
      <c r="A152" s="31" t="s">
        <v>3121</v>
      </c>
      <c r="B152" s="29" t="s">
        <v>3122</v>
      </c>
      <c r="C152" s="30" t="s">
        <v>3204</v>
      </c>
      <c r="D152" s="32" t="s">
        <v>3123</v>
      </c>
      <c r="E152" s="57"/>
    </row>
    <row r="153" spans="1:5" ht="52" outlineLevel="2" x14ac:dyDescent="0.35">
      <c r="A153" s="122" t="s">
        <v>3124</v>
      </c>
      <c r="B153" s="118" t="s">
        <v>3125</v>
      </c>
      <c r="C153" s="216" t="s">
        <v>3205</v>
      </c>
      <c r="D153" s="121" t="s">
        <v>3126</v>
      </c>
      <c r="E153" s="57"/>
    </row>
    <row r="154" spans="1:5" ht="52" outlineLevel="2" x14ac:dyDescent="0.35">
      <c r="A154" s="31" t="s">
        <v>3127</v>
      </c>
      <c r="B154" s="29" t="s">
        <v>3128</v>
      </c>
      <c r="C154" s="217" t="s">
        <v>3205</v>
      </c>
      <c r="D154" s="32" t="s">
        <v>3129</v>
      </c>
      <c r="E154" s="57"/>
    </row>
    <row r="155" spans="1:5" ht="19.5" customHeight="1" outlineLevel="1" x14ac:dyDescent="0.35">
      <c r="A155" s="395" t="s">
        <v>928</v>
      </c>
      <c r="B155" s="396"/>
      <c r="C155" s="396"/>
      <c r="D155" s="397"/>
      <c r="E155" s="57"/>
    </row>
    <row r="156" spans="1:5" ht="52" outlineLevel="2" x14ac:dyDescent="0.35">
      <c r="A156" s="122" t="s">
        <v>3130</v>
      </c>
      <c r="B156" s="118" t="s">
        <v>3131</v>
      </c>
      <c r="C156" s="216" t="s">
        <v>3206</v>
      </c>
      <c r="D156" s="121" t="s">
        <v>3132</v>
      </c>
      <c r="E156" s="57"/>
    </row>
    <row r="157" spans="1:5" ht="52" outlineLevel="2" x14ac:dyDescent="0.35">
      <c r="A157" s="31" t="s">
        <v>3133</v>
      </c>
      <c r="B157" s="29" t="s">
        <v>3134</v>
      </c>
      <c r="C157" s="217" t="s">
        <v>3206</v>
      </c>
      <c r="D157" s="32" t="s">
        <v>3135</v>
      </c>
      <c r="E157" s="57"/>
    </row>
    <row r="158" spans="1:5" ht="52" outlineLevel="2" x14ac:dyDescent="0.35">
      <c r="A158" s="122" t="s">
        <v>3136</v>
      </c>
      <c r="B158" s="118" t="s">
        <v>3137</v>
      </c>
      <c r="C158" s="216" t="s">
        <v>3206</v>
      </c>
      <c r="D158" s="121" t="s">
        <v>3138</v>
      </c>
      <c r="E158" s="57"/>
    </row>
    <row r="159" spans="1:5" ht="17.25" customHeight="1" outlineLevel="1" x14ac:dyDescent="0.35">
      <c r="A159" s="395" t="s">
        <v>549</v>
      </c>
      <c r="B159" s="396"/>
      <c r="C159" s="396"/>
      <c r="D159" s="397"/>
      <c r="E159" s="57"/>
    </row>
    <row r="160" spans="1:5" ht="52" outlineLevel="2" x14ac:dyDescent="0.35">
      <c r="A160" s="31" t="s">
        <v>3139</v>
      </c>
      <c r="B160" s="29" t="s">
        <v>3140</v>
      </c>
      <c r="C160" s="217" t="s">
        <v>3207</v>
      </c>
      <c r="D160" s="32" t="s">
        <v>3141</v>
      </c>
      <c r="E160" s="57"/>
    </row>
    <row r="161" spans="1:18" ht="52" outlineLevel="2" x14ac:dyDescent="0.35">
      <c r="A161" s="122" t="s">
        <v>3142</v>
      </c>
      <c r="B161" s="118" t="s">
        <v>3143</v>
      </c>
      <c r="C161" s="216" t="s">
        <v>3207</v>
      </c>
      <c r="D161" s="121" t="s">
        <v>3144</v>
      </c>
      <c r="E161" s="57"/>
    </row>
    <row r="162" spans="1:18" ht="52" outlineLevel="2" x14ac:dyDescent="0.35">
      <c r="A162" s="31" t="s">
        <v>3145</v>
      </c>
      <c r="B162" s="29" t="s">
        <v>3146</v>
      </c>
      <c r="C162" s="217" t="s">
        <v>3208</v>
      </c>
      <c r="D162" s="32" t="s">
        <v>3147</v>
      </c>
      <c r="E162" s="57"/>
    </row>
    <row r="163" spans="1:18" ht="18.75" customHeight="1" x14ac:dyDescent="0.3">
      <c r="A163" s="398" t="s">
        <v>458</v>
      </c>
      <c r="B163" s="398"/>
      <c r="C163" s="398"/>
      <c r="D163" s="398"/>
    </row>
    <row r="164" spans="1:18" ht="70.5" outlineLevel="1" x14ac:dyDescent="0.3">
      <c r="A164" s="118" t="s">
        <v>3148</v>
      </c>
      <c r="B164" s="118" t="s">
        <v>3149</v>
      </c>
      <c r="C164" s="117">
        <v>1600</v>
      </c>
      <c r="D164" s="121" t="s">
        <v>3150</v>
      </c>
    </row>
    <row r="165" spans="1:18" ht="91" outlineLevel="1" x14ac:dyDescent="0.3">
      <c r="A165" s="29" t="s">
        <v>3151</v>
      </c>
      <c r="B165" s="29" t="s">
        <v>3152</v>
      </c>
      <c r="C165" s="30">
        <v>1600</v>
      </c>
      <c r="D165" s="32" t="s">
        <v>3153</v>
      </c>
    </row>
    <row r="166" spans="1:18" ht="60.5" outlineLevel="1" x14ac:dyDescent="0.3">
      <c r="A166" s="118" t="s">
        <v>3154</v>
      </c>
      <c r="B166" s="118" t="s">
        <v>3155</v>
      </c>
      <c r="C166" s="117">
        <v>1600</v>
      </c>
      <c r="D166" s="121" t="s">
        <v>3156</v>
      </c>
    </row>
    <row r="167" spans="1:18" s="212" customFormat="1" ht="18.75" customHeight="1" x14ac:dyDescent="0.3">
      <c r="A167" s="398" t="s">
        <v>457</v>
      </c>
      <c r="B167" s="398"/>
      <c r="C167" s="398"/>
      <c r="D167" s="398"/>
    </row>
    <row r="168" spans="1:18" ht="25" outlineLevel="1" x14ac:dyDescent="0.3">
      <c r="A168" s="29" t="s">
        <v>3157</v>
      </c>
      <c r="B168" s="29" t="s">
        <v>3158</v>
      </c>
      <c r="C168" s="30">
        <v>9610</v>
      </c>
      <c r="D168" s="32" t="s">
        <v>3159</v>
      </c>
    </row>
    <row r="169" spans="1:18" ht="20" outlineLevel="1" x14ac:dyDescent="0.3">
      <c r="A169" s="118" t="s">
        <v>2454</v>
      </c>
      <c r="B169" s="118" t="s">
        <v>3160</v>
      </c>
      <c r="C169" s="117">
        <v>23898</v>
      </c>
      <c r="D169" s="121" t="s">
        <v>3161</v>
      </c>
    </row>
    <row r="170" spans="1:18" s="61" customFormat="1" ht="30" outlineLevel="1" x14ac:dyDescent="0.35">
      <c r="A170" s="29" t="s">
        <v>2457</v>
      </c>
      <c r="B170" s="29" t="s">
        <v>3162</v>
      </c>
      <c r="C170" s="30">
        <v>7546</v>
      </c>
      <c r="D170" s="32" t="s">
        <v>3163</v>
      </c>
      <c r="E170" s="52"/>
      <c r="F170" s="52"/>
      <c r="G170" s="52"/>
      <c r="H170" s="52"/>
      <c r="I170" s="52"/>
      <c r="J170" s="52"/>
      <c r="K170" s="52"/>
      <c r="L170" s="52"/>
    </row>
    <row r="171" spans="1:18" s="61" customFormat="1" ht="30" outlineLevel="1" x14ac:dyDescent="0.35">
      <c r="A171" s="118" t="s">
        <v>2460</v>
      </c>
      <c r="B171" s="118" t="s">
        <v>2461</v>
      </c>
      <c r="C171" s="117">
        <v>4956</v>
      </c>
      <c r="D171" s="121" t="s">
        <v>3164</v>
      </c>
      <c r="E171" s="52"/>
      <c r="F171" s="52"/>
      <c r="G171" s="52"/>
      <c r="H171" s="52"/>
      <c r="I171" s="52"/>
      <c r="J171" s="52"/>
      <c r="K171" s="52"/>
      <c r="L171" s="52"/>
      <c r="M171" s="52"/>
      <c r="N171" s="52"/>
      <c r="O171" s="52"/>
      <c r="P171" s="52"/>
      <c r="Q171" s="52"/>
      <c r="R171" s="52"/>
    </row>
    <row r="172" spans="1:18" s="61" customFormat="1" ht="25" outlineLevel="1" x14ac:dyDescent="0.35">
      <c r="A172" s="29" t="s">
        <v>2463</v>
      </c>
      <c r="B172" s="29" t="s">
        <v>2464</v>
      </c>
      <c r="C172" s="30">
        <v>7207</v>
      </c>
      <c r="D172" s="32" t="s">
        <v>2465</v>
      </c>
      <c r="E172" s="52"/>
      <c r="F172" s="52"/>
      <c r="G172" s="52"/>
      <c r="H172" s="52"/>
      <c r="I172" s="52"/>
      <c r="J172" s="52"/>
      <c r="K172" s="52"/>
      <c r="L172" s="52"/>
      <c r="M172" s="52"/>
      <c r="N172" s="52"/>
      <c r="O172" s="52"/>
      <c r="P172" s="52"/>
      <c r="Q172" s="52"/>
      <c r="R172" s="52"/>
    </row>
    <row r="173" spans="1:18" s="208" customFormat="1" ht="18.75" customHeight="1" x14ac:dyDescent="0.35">
      <c r="A173" s="398" t="s">
        <v>459</v>
      </c>
      <c r="B173" s="398"/>
      <c r="C173" s="398"/>
      <c r="D173" s="398"/>
    </row>
    <row r="174" spans="1:18" ht="60.5" outlineLevel="1" x14ac:dyDescent="0.3">
      <c r="A174" s="34" t="s">
        <v>3165</v>
      </c>
      <c r="B174" s="29" t="s">
        <v>3166</v>
      </c>
      <c r="C174" s="38" t="s">
        <v>18</v>
      </c>
      <c r="D174" s="33" t="s">
        <v>3167</v>
      </c>
    </row>
    <row r="175" spans="1:18" ht="60.5" outlineLevel="1" x14ac:dyDescent="0.3">
      <c r="A175" s="118" t="s">
        <v>3168</v>
      </c>
      <c r="B175" s="118" t="s">
        <v>3169</v>
      </c>
      <c r="C175" s="117" t="s">
        <v>16</v>
      </c>
      <c r="D175" s="121" t="s">
        <v>3170</v>
      </c>
    </row>
    <row r="176" spans="1:18" ht="50.5" outlineLevel="1" x14ac:dyDescent="0.3">
      <c r="A176" s="34" t="s">
        <v>3171</v>
      </c>
      <c r="B176" s="35" t="s">
        <v>3172</v>
      </c>
      <c r="C176" s="81" t="s">
        <v>558</v>
      </c>
      <c r="D176" s="33" t="s">
        <v>3173</v>
      </c>
    </row>
    <row r="177" spans="1:5" s="59" customFormat="1" ht="50.5" outlineLevel="1" x14ac:dyDescent="0.25">
      <c r="A177" s="123" t="s">
        <v>3174</v>
      </c>
      <c r="B177" s="120" t="s">
        <v>3175</v>
      </c>
      <c r="C177" s="125" t="s">
        <v>18</v>
      </c>
      <c r="D177" s="124" t="s">
        <v>3176</v>
      </c>
    </row>
    <row r="178" spans="1:5" s="59" customFormat="1" ht="50.5" outlineLevel="1" x14ac:dyDescent="0.25">
      <c r="A178" s="34" t="s">
        <v>3177</v>
      </c>
      <c r="B178" s="35" t="s">
        <v>3178</v>
      </c>
      <c r="C178" s="38" t="s">
        <v>16</v>
      </c>
      <c r="D178" s="33" t="s">
        <v>3179</v>
      </c>
    </row>
    <row r="179" spans="1:5" s="59" customFormat="1" ht="60.5" outlineLevel="1" x14ac:dyDescent="0.25">
      <c r="A179" s="120" t="s">
        <v>3180</v>
      </c>
      <c r="B179" s="120" t="s">
        <v>3181</v>
      </c>
      <c r="C179" s="213">
        <v>423280</v>
      </c>
      <c r="D179" s="124" t="s">
        <v>3167</v>
      </c>
    </row>
    <row r="180" spans="1:5" s="59" customFormat="1" ht="60.5" outlineLevel="1" x14ac:dyDescent="0.25">
      <c r="A180" s="35" t="s">
        <v>3182</v>
      </c>
      <c r="B180" s="35" t="s">
        <v>3183</v>
      </c>
      <c r="C180" s="214">
        <v>240240</v>
      </c>
      <c r="D180" s="33" t="s">
        <v>3167</v>
      </c>
    </row>
    <row r="181" spans="1:5" s="59" customFormat="1" ht="60.5" outlineLevel="1" x14ac:dyDescent="0.25">
      <c r="A181" s="120" t="s">
        <v>3184</v>
      </c>
      <c r="B181" s="120" t="s">
        <v>3185</v>
      </c>
      <c r="C181" s="213">
        <v>201240</v>
      </c>
      <c r="D181" s="124" t="s">
        <v>3167</v>
      </c>
    </row>
    <row r="182" spans="1:5" s="59" customFormat="1" ht="60.5" outlineLevel="1" x14ac:dyDescent="0.25">
      <c r="A182" s="35" t="s">
        <v>3186</v>
      </c>
      <c r="B182" s="35" t="s">
        <v>3187</v>
      </c>
      <c r="C182" s="214">
        <v>172390</v>
      </c>
      <c r="D182" s="33" t="s">
        <v>3167</v>
      </c>
    </row>
    <row r="183" spans="1:5" s="59" customFormat="1" ht="60.5" outlineLevel="1" x14ac:dyDescent="0.25">
      <c r="A183" s="120" t="s">
        <v>3188</v>
      </c>
      <c r="B183" s="120" t="s">
        <v>3189</v>
      </c>
      <c r="C183" s="213">
        <v>126080</v>
      </c>
      <c r="D183" s="124" t="s">
        <v>3167</v>
      </c>
    </row>
    <row r="184" spans="1:5" s="59" customFormat="1" ht="60.5" outlineLevel="1" x14ac:dyDescent="0.25">
      <c r="A184" s="35" t="s">
        <v>3190</v>
      </c>
      <c r="B184" s="35" t="s">
        <v>3191</v>
      </c>
      <c r="C184" s="214">
        <v>126081</v>
      </c>
      <c r="D184" s="33" t="s">
        <v>3167</v>
      </c>
    </row>
    <row r="185" spans="1:5" s="59" customFormat="1" ht="60.5" outlineLevel="1" x14ac:dyDescent="0.25">
      <c r="A185" s="120" t="s">
        <v>3192</v>
      </c>
      <c r="B185" s="120" t="s">
        <v>3193</v>
      </c>
      <c r="C185" s="213">
        <v>634920</v>
      </c>
      <c r="D185" s="124" t="s">
        <v>3170</v>
      </c>
    </row>
    <row r="186" spans="1:5" s="59" customFormat="1" ht="60.5" outlineLevel="1" x14ac:dyDescent="0.25">
      <c r="A186" s="35" t="s">
        <v>3194</v>
      </c>
      <c r="B186" s="35" t="s">
        <v>3195</v>
      </c>
      <c r="C186" s="214">
        <v>360360</v>
      </c>
      <c r="D186" s="33" t="s">
        <v>3170</v>
      </c>
    </row>
    <row r="187" spans="1:5" s="59" customFormat="1" ht="60.5" outlineLevel="1" x14ac:dyDescent="0.25">
      <c r="A187" s="120" t="s">
        <v>3196</v>
      </c>
      <c r="B187" s="120" t="s">
        <v>3197</v>
      </c>
      <c r="C187" s="213">
        <v>278460</v>
      </c>
      <c r="D187" s="124" t="s">
        <v>3170</v>
      </c>
    </row>
    <row r="188" spans="1:5" s="59" customFormat="1" ht="60.5" outlineLevel="1" x14ac:dyDescent="0.25">
      <c r="A188" s="35" t="s">
        <v>3198</v>
      </c>
      <c r="B188" s="35" t="s">
        <v>3199</v>
      </c>
      <c r="C188" s="214">
        <v>235180</v>
      </c>
      <c r="D188" s="33" t="s">
        <v>3170</v>
      </c>
    </row>
    <row r="189" spans="1:5" s="59" customFormat="1" ht="60.5" outlineLevel="1" x14ac:dyDescent="0.25">
      <c r="A189" s="120" t="s">
        <v>3200</v>
      </c>
      <c r="B189" s="120" t="s">
        <v>3201</v>
      </c>
      <c r="C189" s="213">
        <v>165720</v>
      </c>
      <c r="D189" s="124" t="s">
        <v>3170</v>
      </c>
    </row>
    <row r="190" spans="1:5" s="59" customFormat="1" ht="60.5" outlineLevel="1" x14ac:dyDescent="0.25">
      <c r="A190" s="35" t="s">
        <v>3202</v>
      </c>
      <c r="B190" s="35" t="s">
        <v>3203</v>
      </c>
      <c r="C190" s="214">
        <v>58716</v>
      </c>
      <c r="D190" s="33" t="s">
        <v>3170</v>
      </c>
    </row>
    <row r="191" spans="1:5" ht="18.75" customHeight="1" x14ac:dyDescent="0.2">
      <c r="A191" s="402"/>
      <c r="B191" s="403"/>
      <c r="C191" s="403"/>
      <c r="D191" s="404"/>
      <c r="E191" s="59"/>
    </row>
    <row r="193" spans="1:4" ht="22.15" customHeight="1" x14ac:dyDescent="0.3">
      <c r="A193" s="415" t="s">
        <v>945</v>
      </c>
      <c r="B193" s="416"/>
      <c r="C193" s="416"/>
      <c r="D193" s="417"/>
    </row>
    <row r="203" spans="1:4" ht="20.25" customHeight="1" x14ac:dyDescent="0.2"/>
    <row r="214" spans="1:18" s="61" customFormat="1" ht="14.5" x14ac:dyDescent="0.35">
      <c r="A214" s="142"/>
      <c r="B214" s="76"/>
      <c r="C214" s="76"/>
      <c r="D214" s="76"/>
      <c r="E214" s="52"/>
      <c r="F214" s="52"/>
      <c r="G214" s="52"/>
      <c r="H214" s="52"/>
      <c r="I214" s="52"/>
      <c r="J214" s="52"/>
      <c r="K214" s="52"/>
      <c r="L214" s="52"/>
      <c r="M214" s="52"/>
      <c r="N214" s="52"/>
      <c r="O214" s="52"/>
      <c r="P214" s="52"/>
      <c r="Q214" s="52"/>
      <c r="R214" s="52"/>
    </row>
  </sheetData>
  <mergeCells count="34">
    <mergeCell ref="A35:D35"/>
    <mergeCell ref="A159:D159"/>
    <mergeCell ref="A191:D191"/>
    <mergeCell ref="A116:D116"/>
    <mergeCell ref="A123:D123"/>
    <mergeCell ref="A144:D144"/>
    <mergeCell ref="A100:D100"/>
    <mergeCell ref="A108:D108"/>
    <mergeCell ref="A54:D54"/>
    <mergeCell ref="A63:D63"/>
    <mergeCell ref="A73:D73"/>
    <mergeCell ref="A7:D7"/>
    <mergeCell ref="A1:D1"/>
    <mergeCell ref="A2:D2"/>
    <mergeCell ref="A4:A6"/>
    <mergeCell ref="B4:B6"/>
    <mergeCell ref="C4:C6"/>
    <mergeCell ref="D4:D6"/>
    <mergeCell ref="A193:D193"/>
    <mergeCell ref="A8:D8"/>
    <mergeCell ref="A130:D130"/>
    <mergeCell ref="A143:D143"/>
    <mergeCell ref="A163:D163"/>
    <mergeCell ref="A167:D167"/>
    <mergeCell ref="A173:D173"/>
    <mergeCell ref="A44:D44"/>
    <mergeCell ref="A49:D49"/>
    <mergeCell ref="A9:D9"/>
    <mergeCell ref="A17:D17"/>
    <mergeCell ref="A26:D26"/>
    <mergeCell ref="A151:D151"/>
    <mergeCell ref="A155:D155"/>
    <mergeCell ref="A82:D82"/>
    <mergeCell ref="A91:D91"/>
  </mergeCells>
  <pageMargins left="0.70866141732283472" right="0.70866141732283472" top="0.74803149606299213" bottom="0.74803149606299213" header="0.31496062992125984" footer="0.31496062992125984"/>
  <pageSetup paperSize="9" scale="14"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pageSetUpPr fitToPage="1"/>
  </sheetPr>
  <dimension ref="A1:FB99"/>
  <sheetViews>
    <sheetView zoomScale="90" zoomScaleNormal="90" zoomScaleSheetLayoutView="90" zoomScalePageLayoutView="89" workbookViewId="0">
      <pane ySplit="7" topLeftCell="A69" activePane="bottomLeft" state="frozen"/>
      <selection pane="bottomLeft" activeCell="A38" sqref="A38"/>
    </sheetView>
  </sheetViews>
  <sheetFormatPr defaultColWidth="9" defaultRowHeight="14" outlineLevelRow="3" x14ac:dyDescent="0.3"/>
  <cols>
    <col min="1" max="1" width="26.5" style="37" customWidth="1"/>
    <col min="2" max="2" width="53.75" style="60" customWidth="1"/>
    <col min="3" max="3" width="12.58203125" style="39" customWidth="1"/>
    <col min="4" max="4" width="13.5" style="60" customWidth="1"/>
    <col min="5" max="5" width="11.5" style="40" customWidth="1"/>
    <col min="6" max="6" width="12.83203125" style="40" customWidth="1"/>
    <col min="7" max="7" width="63.58203125" style="40" customWidth="1"/>
    <col min="8" max="16384" width="9" style="60"/>
  </cols>
  <sheetData>
    <row r="1" spans="1:158" s="59" customFormat="1" ht="12.5" x14ac:dyDescent="0.25">
      <c r="A1" s="407" t="s">
        <v>92</v>
      </c>
      <c r="B1" s="408"/>
      <c r="C1" s="408"/>
      <c r="D1" s="408"/>
      <c r="E1" s="159"/>
      <c r="F1" s="159"/>
      <c r="G1" s="159"/>
    </row>
    <row r="2" spans="1:158" s="59" customFormat="1" ht="12.5" x14ac:dyDescent="0.25">
      <c r="A2" s="407" t="s">
        <v>93</v>
      </c>
      <c r="B2" s="408"/>
      <c r="C2" s="408"/>
      <c r="D2" s="408"/>
      <c r="E2" s="159"/>
      <c r="F2" s="159"/>
      <c r="G2" s="159"/>
    </row>
    <row r="3" spans="1:158" s="59" customFormat="1" ht="12.75" x14ac:dyDescent="0.2">
      <c r="C3" s="9"/>
      <c r="D3" s="17"/>
    </row>
    <row r="4" spans="1:158" s="10" customFormat="1" ht="15" customHeight="1" x14ac:dyDescent="0.35">
      <c r="A4" s="409" t="s">
        <v>1</v>
      </c>
      <c r="B4" s="410" t="s">
        <v>97</v>
      </c>
      <c r="C4" s="411" t="s">
        <v>555</v>
      </c>
      <c r="D4" s="411"/>
      <c r="E4" s="411"/>
      <c r="F4" s="411"/>
      <c r="G4" s="411" t="s">
        <v>2</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row>
    <row r="5" spans="1:158" s="10" customFormat="1" ht="15" customHeight="1" x14ac:dyDescent="0.35">
      <c r="A5" s="409"/>
      <c r="B5" s="410"/>
      <c r="C5" s="411" t="s">
        <v>103</v>
      </c>
      <c r="D5" s="411" t="s">
        <v>104</v>
      </c>
      <c r="E5" s="411" t="s">
        <v>105</v>
      </c>
      <c r="F5" s="411" t="s">
        <v>106</v>
      </c>
      <c r="G5" s="41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row>
    <row r="6" spans="1:158" s="10" customFormat="1" ht="15" customHeight="1" x14ac:dyDescent="0.35">
      <c r="A6" s="409"/>
      <c r="B6" s="410"/>
      <c r="C6" s="411"/>
      <c r="D6" s="411"/>
      <c r="E6" s="411"/>
      <c r="F6" s="411"/>
      <c r="G6" s="41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row>
    <row r="7" spans="1:158" ht="22.15" customHeight="1" x14ac:dyDescent="0.3">
      <c r="A7" s="415" t="s">
        <v>1093</v>
      </c>
      <c r="B7" s="416"/>
      <c r="C7" s="416"/>
      <c r="D7" s="416"/>
      <c r="E7" s="416"/>
      <c r="F7" s="416"/>
      <c r="G7" s="416"/>
    </row>
    <row r="8" spans="1:158" ht="20.149999999999999" customHeight="1" x14ac:dyDescent="0.3">
      <c r="A8" s="428" t="s">
        <v>1094</v>
      </c>
      <c r="B8" s="429"/>
      <c r="C8" s="429"/>
      <c r="D8" s="429"/>
      <c r="E8" s="429"/>
      <c r="F8" s="429"/>
      <c r="G8" s="430"/>
    </row>
    <row r="9" spans="1:158" ht="19.5" customHeight="1" outlineLevel="1" x14ac:dyDescent="0.3">
      <c r="A9" s="425" t="s">
        <v>1095</v>
      </c>
      <c r="B9" s="426"/>
      <c r="C9" s="426"/>
      <c r="D9" s="426"/>
      <c r="E9" s="426"/>
      <c r="F9" s="426"/>
      <c r="G9" s="427"/>
    </row>
    <row r="10" spans="1:158" ht="60" outlineLevel="2" x14ac:dyDescent="0.3">
      <c r="A10" s="29" t="s">
        <v>1144</v>
      </c>
      <c r="B10" s="29" t="s">
        <v>340</v>
      </c>
      <c r="C10" s="30">
        <v>6334</v>
      </c>
      <c r="D10" s="30">
        <v>5242</v>
      </c>
      <c r="E10" s="30">
        <v>4150</v>
      </c>
      <c r="F10" s="30">
        <v>3058</v>
      </c>
      <c r="G10" s="181" t="s">
        <v>3455</v>
      </c>
    </row>
    <row r="11" spans="1:158" ht="24" outlineLevel="2" x14ac:dyDescent="0.3">
      <c r="A11" s="109" t="s">
        <v>1145</v>
      </c>
      <c r="B11" s="110" t="s">
        <v>1146</v>
      </c>
      <c r="C11" s="132">
        <f>C10*0.2</f>
        <v>1266.8000000000002</v>
      </c>
      <c r="D11" s="132">
        <f t="shared" ref="D11:E11" si="0">D10*0.2</f>
        <v>1048.4000000000001</v>
      </c>
      <c r="E11" s="132">
        <f t="shared" si="0"/>
        <v>830</v>
      </c>
      <c r="F11" s="132">
        <f>F10*0.2</f>
        <v>611.6</v>
      </c>
      <c r="G11" s="112" t="s">
        <v>419</v>
      </c>
    </row>
    <row r="12" spans="1:158" s="37" customFormat="1" ht="20.149999999999999" customHeight="1" outlineLevel="1" x14ac:dyDescent="0.3">
      <c r="A12" s="425" t="s">
        <v>1096</v>
      </c>
      <c r="B12" s="426"/>
      <c r="C12" s="426"/>
      <c r="D12" s="426"/>
      <c r="E12" s="426"/>
      <c r="F12" s="426"/>
      <c r="G12" s="427"/>
    </row>
    <row r="13" spans="1:158" ht="40" outlineLevel="2" x14ac:dyDescent="0.3">
      <c r="A13" s="29" t="s">
        <v>1310</v>
      </c>
      <c r="B13" s="29" t="s">
        <v>1311</v>
      </c>
      <c r="C13" s="30">
        <v>8362</v>
      </c>
      <c r="D13" s="30">
        <v>7270</v>
      </c>
      <c r="E13" s="30">
        <v>6178</v>
      </c>
      <c r="F13" s="30">
        <v>5086</v>
      </c>
      <c r="G13" s="181" t="s">
        <v>3456</v>
      </c>
    </row>
    <row r="14" spans="1:158" ht="36" outlineLevel="2" x14ac:dyDescent="0.3">
      <c r="A14" s="109" t="s">
        <v>1312</v>
      </c>
      <c r="B14" s="110" t="s">
        <v>1313</v>
      </c>
      <c r="C14" s="132">
        <f>C13*0.2</f>
        <v>1672.4</v>
      </c>
      <c r="D14" s="132">
        <f>D13*0.2</f>
        <v>1454</v>
      </c>
      <c r="E14" s="132">
        <f t="shared" ref="E14:E16" si="1">E13*0.2</f>
        <v>1235.6000000000001</v>
      </c>
      <c r="F14" s="132">
        <f>F13*0.2</f>
        <v>1017.2</v>
      </c>
      <c r="G14" s="112" t="s">
        <v>419</v>
      </c>
    </row>
    <row r="15" spans="1:158" ht="40" outlineLevel="2" x14ac:dyDescent="0.3">
      <c r="A15" s="29" t="s">
        <v>1314</v>
      </c>
      <c r="B15" s="29" t="s">
        <v>1315</v>
      </c>
      <c r="C15" s="30">
        <v>8362</v>
      </c>
      <c r="D15" s="30">
        <v>7270</v>
      </c>
      <c r="E15" s="30">
        <v>6178</v>
      </c>
      <c r="F15" s="30">
        <v>5086</v>
      </c>
      <c r="G15" s="181" t="s">
        <v>3457</v>
      </c>
    </row>
    <row r="16" spans="1:158" ht="36" outlineLevel="2" x14ac:dyDescent="0.3">
      <c r="A16" s="109" t="s">
        <v>1316</v>
      </c>
      <c r="B16" s="110" t="s">
        <v>1317</v>
      </c>
      <c r="C16" s="132">
        <f>C15*0.2</f>
        <v>1672.4</v>
      </c>
      <c r="D16" s="132">
        <f>D15*0.2</f>
        <v>1454</v>
      </c>
      <c r="E16" s="132">
        <f t="shared" si="1"/>
        <v>1235.6000000000001</v>
      </c>
      <c r="F16" s="132">
        <f>F15*0.2</f>
        <v>1017.2</v>
      </c>
      <c r="G16" s="112" t="s">
        <v>419</v>
      </c>
    </row>
    <row r="17" spans="1:7" ht="20.149999999999999" customHeight="1" x14ac:dyDescent="0.3">
      <c r="A17" s="428" t="s">
        <v>1597</v>
      </c>
      <c r="B17" s="429"/>
      <c r="C17" s="429"/>
      <c r="D17" s="429"/>
      <c r="E17" s="429"/>
      <c r="F17" s="429"/>
      <c r="G17" s="430"/>
    </row>
    <row r="18" spans="1:7" ht="19.5" customHeight="1" outlineLevel="1" x14ac:dyDescent="0.3">
      <c r="A18" s="425" t="s">
        <v>1097</v>
      </c>
      <c r="B18" s="426"/>
      <c r="C18" s="426"/>
      <c r="D18" s="426"/>
      <c r="E18" s="426"/>
      <c r="F18" s="426"/>
      <c r="G18" s="427"/>
    </row>
    <row r="19" spans="1:7" ht="19.5" customHeight="1" outlineLevel="2" x14ac:dyDescent="0.3">
      <c r="A19" s="425" t="s">
        <v>1598</v>
      </c>
      <c r="B19" s="426"/>
      <c r="C19" s="426"/>
      <c r="D19" s="426"/>
      <c r="E19" s="426"/>
      <c r="F19" s="426"/>
      <c r="G19" s="427"/>
    </row>
    <row r="20" spans="1:7" ht="50" outlineLevel="3" x14ac:dyDescent="0.3">
      <c r="A20" s="29" t="s">
        <v>1147</v>
      </c>
      <c r="B20" s="29" t="s">
        <v>1102</v>
      </c>
      <c r="C20" s="30">
        <v>7601</v>
      </c>
      <c r="D20" s="30">
        <v>6290</v>
      </c>
      <c r="E20" s="30">
        <v>4980</v>
      </c>
      <c r="F20" s="30">
        <v>3670</v>
      </c>
      <c r="G20" s="181" t="s">
        <v>3458</v>
      </c>
    </row>
    <row r="21" spans="1:7" ht="36" outlineLevel="3" x14ac:dyDescent="0.3">
      <c r="A21" s="109" t="s">
        <v>1148</v>
      </c>
      <c r="B21" s="110" t="s">
        <v>1149</v>
      </c>
      <c r="C21" s="132">
        <f>C20*0.2</f>
        <v>1520.2</v>
      </c>
      <c r="D21" s="132">
        <f t="shared" ref="D21:E21" si="2">D20*0.2</f>
        <v>1258</v>
      </c>
      <c r="E21" s="132">
        <f t="shared" si="2"/>
        <v>996</v>
      </c>
      <c r="F21" s="132">
        <f>F20*0.2</f>
        <v>734</v>
      </c>
      <c r="G21" s="112" t="s">
        <v>419</v>
      </c>
    </row>
    <row r="22" spans="1:7" ht="19.5" customHeight="1" outlineLevel="2" x14ac:dyDescent="0.3">
      <c r="A22" s="425" t="s">
        <v>1599</v>
      </c>
      <c r="B22" s="426"/>
      <c r="C22" s="426"/>
      <c r="D22" s="426"/>
      <c r="E22" s="426"/>
      <c r="F22" s="426"/>
      <c r="G22" s="427"/>
    </row>
    <row r="23" spans="1:7" ht="50" outlineLevel="3" x14ac:dyDescent="0.3">
      <c r="A23" s="29" t="s">
        <v>1150</v>
      </c>
      <c r="B23" s="29" t="s">
        <v>1103</v>
      </c>
      <c r="C23" s="30">
        <v>7601</v>
      </c>
      <c r="D23" s="30">
        <v>6290</v>
      </c>
      <c r="E23" s="30">
        <v>4980</v>
      </c>
      <c r="F23" s="30">
        <v>3670</v>
      </c>
      <c r="G23" s="181" t="s">
        <v>3459</v>
      </c>
    </row>
    <row r="24" spans="1:7" ht="36" outlineLevel="3" x14ac:dyDescent="0.3">
      <c r="A24" s="109" t="s">
        <v>1151</v>
      </c>
      <c r="B24" s="110" t="s">
        <v>1152</v>
      </c>
      <c r="C24" s="132">
        <f>C23*0.2</f>
        <v>1520.2</v>
      </c>
      <c r="D24" s="132">
        <f t="shared" ref="D24:E24" si="3">D23*0.2</f>
        <v>1258</v>
      </c>
      <c r="E24" s="132">
        <f t="shared" si="3"/>
        <v>996</v>
      </c>
      <c r="F24" s="132">
        <f>F23*0.2</f>
        <v>734</v>
      </c>
      <c r="G24" s="112" t="s">
        <v>419</v>
      </c>
    </row>
    <row r="25" spans="1:7" ht="19.5" customHeight="1" outlineLevel="2" x14ac:dyDescent="0.3">
      <c r="A25" s="425" t="s">
        <v>1600</v>
      </c>
      <c r="B25" s="426"/>
      <c r="C25" s="426"/>
      <c r="D25" s="426"/>
      <c r="E25" s="426"/>
      <c r="F25" s="426"/>
      <c r="G25" s="427"/>
    </row>
    <row r="26" spans="1:7" ht="50" outlineLevel="3" x14ac:dyDescent="0.3">
      <c r="A26" s="29" t="s">
        <v>1153</v>
      </c>
      <c r="B26" s="29" t="s">
        <v>3761</v>
      </c>
      <c r="C26" s="30">
        <v>7601</v>
      </c>
      <c r="D26" s="30">
        <v>6290</v>
      </c>
      <c r="E26" s="30">
        <v>4980</v>
      </c>
      <c r="F26" s="30">
        <v>3670</v>
      </c>
      <c r="G26" s="181" t="s">
        <v>3460</v>
      </c>
    </row>
    <row r="27" spans="1:7" ht="36" outlineLevel="3" x14ac:dyDescent="0.3">
      <c r="A27" s="109" t="s">
        <v>1154</v>
      </c>
      <c r="B27" s="110" t="s">
        <v>1155</v>
      </c>
      <c r="C27" s="132">
        <f>C26*0.2</f>
        <v>1520.2</v>
      </c>
      <c r="D27" s="132">
        <f t="shared" ref="D27:E27" si="4">D26*0.2</f>
        <v>1258</v>
      </c>
      <c r="E27" s="132">
        <f t="shared" si="4"/>
        <v>996</v>
      </c>
      <c r="F27" s="132">
        <f>F26*0.2</f>
        <v>734</v>
      </c>
      <c r="G27" s="112" t="s">
        <v>419</v>
      </c>
    </row>
    <row r="28" spans="1:7" ht="19.5" customHeight="1" outlineLevel="2" x14ac:dyDescent="0.3">
      <c r="A28" s="425" t="s">
        <v>1601</v>
      </c>
      <c r="B28" s="426"/>
      <c r="C28" s="426"/>
      <c r="D28" s="426"/>
      <c r="E28" s="426"/>
      <c r="F28" s="426"/>
      <c r="G28" s="427"/>
    </row>
    <row r="29" spans="1:7" ht="50" outlineLevel="3" x14ac:dyDescent="0.3">
      <c r="A29" s="29" t="s">
        <v>1156</v>
      </c>
      <c r="B29" s="29" t="s">
        <v>1104</v>
      </c>
      <c r="C29" s="30">
        <v>7601</v>
      </c>
      <c r="D29" s="30">
        <v>6290</v>
      </c>
      <c r="E29" s="30">
        <v>4980</v>
      </c>
      <c r="F29" s="30">
        <v>3670</v>
      </c>
      <c r="G29" s="181" t="s">
        <v>3461</v>
      </c>
    </row>
    <row r="30" spans="1:7" ht="36" outlineLevel="3" x14ac:dyDescent="0.3">
      <c r="A30" s="109" t="s">
        <v>1157</v>
      </c>
      <c r="B30" s="110" t="s">
        <v>1158</v>
      </c>
      <c r="C30" s="132">
        <f>C29*0.2</f>
        <v>1520.2</v>
      </c>
      <c r="D30" s="132">
        <f t="shared" ref="D30:E30" si="5">D29*0.2</f>
        <v>1258</v>
      </c>
      <c r="E30" s="132">
        <f t="shared" si="5"/>
        <v>996</v>
      </c>
      <c r="F30" s="132">
        <f>F29*0.2</f>
        <v>734</v>
      </c>
      <c r="G30" s="112" t="s">
        <v>419</v>
      </c>
    </row>
    <row r="31" spans="1:7" ht="19.5" customHeight="1" outlineLevel="2" x14ac:dyDescent="0.3">
      <c r="A31" s="425" t="s">
        <v>1602</v>
      </c>
      <c r="B31" s="426"/>
      <c r="C31" s="426"/>
      <c r="D31" s="426"/>
      <c r="E31" s="426"/>
      <c r="F31" s="426"/>
      <c r="G31" s="427"/>
    </row>
    <row r="32" spans="1:7" ht="50" outlineLevel="3" x14ac:dyDescent="0.3">
      <c r="A32" s="29" t="s">
        <v>1159</v>
      </c>
      <c r="B32" s="29" t="s">
        <v>1105</v>
      </c>
      <c r="C32" s="30">
        <v>7601</v>
      </c>
      <c r="D32" s="30">
        <v>6290</v>
      </c>
      <c r="E32" s="30">
        <v>4980</v>
      </c>
      <c r="F32" s="30">
        <v>3670</v>
      </c>
      <c r="G32" s="181" t="s">
        <v>3462</v>
      </c>
    </row>
    <row r="33" spans="1:7" ht="36" outlineLevel="3" x14ac:dyDescent="0.3">
      <c r="A33" s="109" t="s">
        <v>1160</v>
      </c>
      <c r="B33" s="110" t="s">
        <v>1161</v>
      </c>
      <c r="C33" s="132">
        <f>C32*0.2</f>
        <v>1520.2</v>
      </c>
      <c r="D33" s="132">
        <f t="shared" ref="D33:E33" si="6">D32*0.2</f>
        <v>1258</v>
      </c>
      <c r="E33" s="132">
        <f t="shared" si="6"/>
        <v>996</v>
      </c>
      <c r="F33" s="132">
        <f>F32*0.2</f>
        <v>734</v>
      </c>
      <c r="G33" s="112" t="s">
        <v>419</v>
      </c>
    </row>
    <row r="34" spans="1:7" ht="19.5" customHeight="1" outlineLevel="2" x14ac:dyDescent="0.3">
      <c r="A34" s="425" t="s">
        <v>1603</v>
      </c>
      <c r="B34" s="426"/>
      <c r="C34" s="426"/>
      <c r="D34" s="426"/>
      <c r="E34" s="426"/>
      <c r="F34" s="426"/>
      <c r="G34" s="427"/>
    </row>
    <row r="35" spans="1:7" ht="50" outlineLevel="3" x14ac:dyDescent="0.3">
      <c r="A35" s="29" t="s">
        <v>1162</v>
      </c>
      <c r="B35" s="29" t="s">
        <v>1106</v>
      </c>
      <c r="C35" s="30">
        <v>7601</v>
      </c>
      <c r="D35" s="30">
        <v>6290</v>
      </c>
      <c r="E35" s="30">
        <v>4980</v>
      </c>
      <c r="F35" s="30">
        <v>3670</v>
      </c>
      <c r="G35" s="181" t="s">
        <v>3463</v>
      </c>
    </row>
    <row r="36" spans="1:7" ht="36" outlineLevel="3" x14ac:dyDescent="0.3">
      <c r="A36" s="109" t="s">
        <v>1163</v>
      </c>
      <c r="B36" s="110" t="s">
        <v>1164</v>
      </c>
      <c r="C36" s="132">
        <f>C35*0.2</f>
        <v>1520.2</v>
      </c>
      <c r="D36" s="132">
        <f t="shared" ref="D36:E36" si="7">D35*0.2</f>
        <v>1258</v>
      </c>
      <c r="E36" s="132">
        <f t="shared" si="7"/>
        <v>996</v>
      </c>
      <c r="F36" s="132">
        <f>F35*0.2</f>
        <v>734</v>
      </c>
      <c r="G36" s="112" t="s">
        <v>419</v>
      </c>
    </row>
    <row r="37" spans="1:7" ht="19.5" customHeight="1" outlineLevel="2" x14ac:dyDescent="0.3">
      <c r="A37" s="425" t="s">
        <v>3767</v>
      </c>
      <c r="B37" s="426"/>
      <c r="C37" s="426"/>
      <c r="D37" s="426"/>
      <c r="E37" s="426"/>
      <c r="F37" s="426"/>
      <c r="G37" s="427"/>
    </row>
    <row r="38" spans="1:7" ht="75" outlineLevel="3" x14ac:dyDescent="0.3">
      <c r="A38" s="29" t="s">
        <v>3768</v>
      </c>
      <c r="B38" s="29" t="s">
        <v>3769</v>
      </c>
      <c r="C38" s="30">
        <v>14441.9</v>
      </c>
      <c r="D38" s="30">
        <v>11951</v>
      </c>
      <c r="E38" s="30">
        <v>9462</v>
      </c>
      <c r="F38" s="30">
        <v>7601</v>
      </c>
      <c r="G38" s="181" t="s">
        <v>3770</v>
      </c>
    </row>
    <row r="39" spans="1:7" ht="24" outlineLevel="3" x14ac:dyDescent="0.3">
      <c r="A39" s="109" t="s">
        <v>3771</v>
      </c>
      <c r="B39" s="110" t="s">
        <v>3772</v>
      </c>
      <c r="C39" s="132">
        <f>C38*0.3</f>
        <v>4332.57</v>
      </c>
      <c r="D39" s="132">
        <f>D38*0.3</f>
        <v>3585.2999999999997</v>
      </c>
      <c r="E39" s="132">
        <f>E38*0.3</f>
        <v>2838.6</v>
      </c>
      <c r="F39" s="132">
        <f>F38*0.3</f>
        <v>2280.2999999999997</v>
      </c>
      <c r="G39" s="112" t="s">
        <v>419</v>
      </c>
    </row>
    <row r="40" spans="1:7" s="37" customFormat="1" ht="20.149999999999999" customHeight="1" outlineLevel="1" x14ac:dyDescent="0.3">
      <c r="A40" s="425" t="s">
        <v>1107</v>
      </c>
      <c r="B40" s="426"/>
      <c r="C40" s="426"/>
      <c r="D40" s="426"/>
      <c r="E40" s="426"/>
      <c r="F40" s="426"/>
      <c r="G40" s="427"/>
    </row>
    <row r="41" spans="1:7" s="37" customFormat="1" ht="20.149999999999999" customHeight="1" outlineLevel="2" x14ac:dyDescent="0.3">
      <c r="A41" s="425" t="s">
        <v>1598</v>
      </c>
      <c r="B41" s="426"/>
      <c r="C41" s="426"/>
      <c r="D41" s="426"/>
      <c r="E41" s="426"/>
      <c r="F41" s="426"/>
      <c r="G41" s="427"/>
    </row>
    <row r="42" spans="1:7" ht="40" outlineLevel="3" x14ac:dyDescent="0.3">
      <c r="A42" s="29" t="s">
        <v>1302</v>
      </c>
      <c r="B42" s="29" t="s">
        <v>1303</v>
      </c>
      <c r="C42" s="30">
        <v>10034</v>
      </c>
      <c r="D42" s="30">
        <v>8724</v>
      </c>
      <c r="E42" s="30">
        <v>7414</v>
      </c>
      <c r="F42" s="30">
        <v>6103</v>
      </c>
      <c r="G42" s="181" t="s">
        <v>3464</v>
      </c>
    </row>
    <row r="43" spans="1:7" ht="36" outlineLevel="3" x14ac:dyDescent="0.3">
      <c r="A43" s="109" t="s">
        <v>1304</v>
      </c>
      <c r="B43" s="110" t="s">
        <v>1305</v>
      </c>
      <c r="C43" s="132">
        <f>C42*0.2</f>
        <v>2006.8000000000002</v>
      </c>
      <c r="D43" s="132">
        <f t="shared" ref="D43:E45" si="8">D42*0.2</f>
        <v>1744.8000000000002</v>
      </c>
      <c r="E43" s="132">
        <f t="shared" si="8"/>
        <v>1482.8000000000002</v>
      </c>
      <c r="F43" s="132">
        <f>F42*0.2</f>
        <v>1220.6000000000001</v>
      </c>
      <c r="G43" s="112" t="s">
        <v>419</v>
      </c>
    </row>
    <row r="44" spans="1:7" ht="40" outlineLevel="3" x14ac:dyDescent="0.3">
      <c r="A44" s="29" t="s">
        <v>1306</v>
      </c>
      <c r="B44" s="29" t="s">
        <v>1307</v>
      </c>
      <c r="C44" s="30">
        <v>10034</v>
      </c>
      <c r="D44" s="30">
        <v>8724</v>
      </c>
      <c r="E44" s="30">
        <v>7414</v>
      </c>
      <c r="F44" s="30">
        <v>6103</v>
      </c>
      <c r="G44" s="181" t="s">
        <v>3465</v>
      </c>
    </row>
    <row r="45" spans="1:7" ht="36" outlineLevel="3" x14ac:dyDescent="0.3">
      <c r="A45" s="109" t="s">
        <v>1308</v>
      </c>
      <c r="B45" s="110" t="s">
        <v>1309</v>
      </c>
      <c r="C45" s="132">
        <f>C44*0.2</f>
        <v>2006.8000000000002</v>
      </c>
      <c r="D45" s="132">
        <f t="shared" si="8"/>
        <v>1744.8000000000002</v>
      </c>
      <c r="E45" s="132">
        <f t="shared" si="8"/>
        <v>1482.8000000000002</v>
      </c>
      <c r="F45" s="132">
        <f>F44*0.2</f>
        <v>1220.6000000000001</v>
      </c>
      <c r="G45" s="112" t="s">
        <v>419</v>
      </c>
    </row>
    <row r="46" spans="1:7" ht="20.149999999999999" customHeight="1" x14ac:dyDescent="0.3">
      <c r="A46" s="428" t="s">
        <v>644</v>
      </c>
      <c r="B46" s="429"/>
      <c r="C46" s="429"/>
      <c r="D46" s="429"/>
      <c r="E46" s="429"/>
      <c r="F46" s="429"/>
      <c r="G46" s="430"/>
    </row>
    <row r="47" spans="1:7" ht="40" outlineLevel="2" x14ac:dyDescent="0.3">
      <c r="A47" s="29" t="s">
        <v>550</v>
      </c>
      <c r="B47" s="29" t="s">
        <v>1170</v>
      </c>
      <c r="C47" s="421">
        <v>1300</v>
      </c>
      <c r="D47" s="422"/>
      <c r="E47" s="422"/>
      <c r="F47" s="423"/>
      <c r="G47" s="219" t="s">
        <v>3466</v>
      </c>
    </row>
    <row r="48" spans="1:7" ht="20.149999999999999" customHeight="1" x14ac:dyDescent="0.3">
      <c r="A48" s="428" t="s">
        <v>458</v>
      </c>
      <c r="B48" s="429"/>
      <c r="C48" s="429"/>
      <c r="D48" s="429"/>
      <c r="E48" s="429"/>
      <c r="F48" s="429"/>
      <c r="G48" s="430"/>
    </row>
    <row r="49" spans="1:7" ht="20.149999999999999" customHeight="1" outlineLevel="1" x14ac:dyDescent="0.3">
      <c r="A49" s="425" t="s">
        <v>1098</v>
      </c>
      <c r="B49" s="426"/>
      <c r="C49" s="426"/>
      <c r="D49" s="426"/>
      <c r="E49" s="426"/>
      <c r="F49" s="426"/>
      <c r="G49" s="427"/>
    </row>
    <row r="50" spans="1:7" ht="70" outlineLevel="2" x14ac:dyDescent="0.3">
      <c r="A50" s="118" t="s">
        <v>591</v>
      </c>
      <c r="B50" s="118" t="s">
        <v>592</v>
      </c>
      <c r="C50" s="418">
        <v>1600</v>
      </c>
      <c r="D50" s="419"/>
      <c r="E50" s="419"/>
      <c r="F50" s="420"/>
      <c r="G50" s="121" t="s">
        <v>1637</v>
      </c>
    </row>
    <row r="51" spans="1:7" ht="70" outlineLevel="2" x14ac:dyDescent="0.3">
      <c r="A51" s="29" t="s">
        <v>593</v>
      </c>
      <c r="B51" s="29" t="s">
        <v>594</v>
      </c>
      <c r="C51" s="421">
        <v>1600</v>
      </c>
      <c r="D51" s="422"/>
      <c r="E51" s="422"/>
      <c r="F51" s="423"/>
      <c r="G51" s="32" t="s">
        <v>1638</v>
      </c>
    </row>
    <row r="52" spans="1:7" ht="90" outlineLevel="2" x14ac:dyDescent="0.3">
      <c r="A52" s="118" t="s">
        <v>1318</v>
      </c>
      <c r="B52" s="118" t="s">
        <v>1319</v>
      </c>
      <c r="C52" s="418">
        <v>1600</v>
      </c>
      <c r="D52" s="419"/>
      <c r="E52" s="419"/>
      <c r="F52" s="420"/>
      <c r="G52" s="121" t="s">
        <v>1639</v>
      </c>
    </row>
    <row r="53" spans="1:7" ht="90" outlineLevel="2" x14ac:dyDescent="0.3">
      <c r="A53" s="29" t="s">
        <v>1320</v>
      </c>
      <c r="B53" s="29" t="s">
        <v>1321</v>
      </c>
      <c r="C53" s="421">
        <v>1600</v>
      </c>
      <c r="D53" s="422"/>
      <c r="E53" s="422"/>
      <c r="F53" s="423"/>
      <c r="G53" s="32" t="s">
        <v>1640</v>
      </c>
    </row>
    <row r="54" spans="1:7" ht="70" outlineLevel="2" x14ac:dyDescent="0.3">
      <c r="A54" s="118" t="s">
        <v>1065</v>
      </c>
      <c r="B54" s="118" t="s">
        <v>1066</v>
      </c>
      <c r="C54" s="418">
        <v>1600</v>
      </c>
      <c r="D54" s="419"/>
      <c r="E54" s="419"/>
      <c r="F54" s="420"/>
      <c r="G54" s="121" t="s">
        <v>1641</v>
      </c>
    </row>
    <row r="55" spans="1:7" ht="70" outlineLevel="2" x14ac:dyDescent="0.3">
      <c r="A55" s="29" t="s">
        <v>595</v>
      </c>
      <c r="B55" s="29" t="s">
        <v>1067</v>
      </c>
      <c r="C55" s="421">
        <v>1600</v>
      </c>
      <c r="D55" s="422"/>
      <c r="E55" s="422"/>
      <c r="F55" s="423"/>
      <c r="G55" s="32" t="s">
        <v>1642</v>
      </c>
    </row>
    <row r="56" spans="1:7" ht="70" outlineLevel="2" x14ac:dyDescent="0.3">
      <c r="A56" s="118" t="s">
        <v>596</v>
      </c>
      <c r="B56" s="118" t="s">
        <v>1068</v>
      </c>
      <c r="C56" s="418">
        <v>1600</v>
      </c>
      <c r="D56" s="419"/>
      <c r="E56" s="419"/>
      <c r="F56" s="420"/>
      <c r="G56" s="121" t="s">
        <v>1643</v>
      </c>
    </row>
    <row r="57" spans="1:7" ht="70" outlineLevel="2" x14ac:dyDescent="0.3">
      <c r="A57" s="29" t="s">
        <v>1069</v>
      </c>
      <c r="B57" s="29" t="s">
        <v>1070</v>
      </c>
      <c r="C57" s="421">
        <v>1600</v>
      </c>
      <c r="D57" s="422"/>
      <c r="E57" s="422"/>
      <c r="F57" s="423"/>
      <c r="G57" s="32" t="s">
        <v>1644</v>
      </c>
    </row>
    <row r="58" spans="1:7" ht="20.149999999999999" customHeight="1" outlineLevel="1" x14ac:dyDescent="0.3">
      <c r="A58" s="425" t="s">
        <v>1099</v>
      </c>
      <c r="B58" s="426"/>
      <c r="C58" s="426"/>
      <c r="D58" s="426"/>
      <c r="E58" s="426"/>
      <c r="F58" s="426"/>
      <c r="G58" s="427"/>
    </row>
    <row r="59" spans="1:7" ht="57.65" customHeight="1" outlineLevel="2" x14ac:dyDescent="0.3">
      <c r="A59" s="118" t="s">
        <v>1252</v>
      </c>
      <c r="B59" s="118" t="s">
        <v>1114</v>
      </c>
      <c r="C59" s="418">
        <v>1600</v>
      </c>
      <c r="D59" s="419"/>
      <c r="E59" s="419"/>
      <c r="F59" s="420"/>
      <c r="G59" s="121" t="s">
        <v>1421</v>
      </c>
    </row>
    <row r="60" spans="1:7" ht="58.9" customHeight="1" outlineLevel="2" x14ac:dyDescent="0.3">
      <c r="A60" s="29" t="s">
        <v>1253</v>
      </c>
      <c r="B60" s="29" t="s">
        <v>1115</v>
      </c>
      <c r="C60" s="421">
        <v>1600</v>
      </c>
      <c r="D60" s="422"/>
      <c r="E60" s="422"/>
      <c r="F60" s="423"/>
      <c r="G60" s="32" t="s">
        <v>1421</v>
      </c>
    </row>
    <row r="61" spans="1:7" ht="78.650000000000006" customHeight="1" outlineLevel="2" x14ac:dyDescent="0.3">
      <c r="A61" s="118" t="s">
        <v>1322</v>
      </c>
      <c r="B61" s="118" t="s">
        <v>1323</v>
      </c>
      <c r="C61" s="418">
        <v>1600</v>
      </c>
      <c r="D61" s="419"/>
      <c r="E61" s="419"/>
      <c r="F61" s="420"/>
      <c r="G61" s="121" t="s">
        <v>1422</v>
      </c>
    </row>
    <row r="62" spans="1:7" ht="79.150000000000006" customHeight="1" outlineLevel="2" x14ac:dyDescent="0.3">
      <c r="A62" s="29" t="s">
        <v>1324</v>
      </c>
      <c r="B62" s="29" t="s">
        <v>1325</v>
      </c>
      <c r="C62" s="421">
        <v>1600</v>
      </c>
      <c r="D62" s="422"/>
      <c r="E62" s="422"/>
      <c r="F62" s="423"/>
      <c r="G62" s="32" t="s">
        <v>1423</v>
      </c>
    </row>
    <row r="63" spans="1:7" ht="58.9" customHeight="1" outlineLevel="2" x14ac:dyDescent="0.3">
      <c r="A63" s="118" t="s">
        <v>1254</v>
      </c>
      <c r="B63" s="118" t="s">
        <v>1116</v>
      </c>
      <c r="C63" s="418">
        <v>1600</v>
      </c>
      <c r="D63" s="419"/>
      <c r="E63" s="419"/>
      <c r="F63" s="420"/>
      <c r="G63" s="121" t="s">
        <v>1421</v>
      </c>
    </row>
    <row r="64" spans="1:7" ht="60.65" customHeight="1" outlineLevel="2" x14ac:dyDescent="0.3">
      <c r="A64" s="29" t="s">
        <v>1246</v>
      </c>
      <c r="B64" s="29" t="s">
        <v>1247</v>
      </c>
      <c r="C64" s="421">
        <v>1600</v>
      </c>
      <c r="D64" s="422"/>
      <c r="E64" s="422"/>
      <c r="F64" s="423"/>
      <c r="G64" s="32" t="s">
        <v>1424</v>
      </c>
    </row>
    <row r="65" spans="1:158" ht="58.9" customHeight="1" outlineLevel="2" x14ac:dyDescent="0.3">
      <c r="A65" s="118" t="s">
        <v>1248</v>
      </c>
      <c r="B65" s="118" t="s">
        <v>1249</v>
      </c>
      <c r="C65" s="418">
        <v>1600</v>
      </c>
      <c r="D65" s="419"/>
      <c r="E65" s="419"/>
      <c r="F65" s="420"/>
      <c r="G65" s="121" t="s">
        <v>1424</v>
      </c>
    </row>
    <row r="66" spans="1:158" ht="58.9" customHeight="1" outlineLevel="2" x14ac:dyDescent="0.3">
      <c r="A66" s="29" t="s">
        <v>1250</v>
      </c>
      <c r="B66" s="29" t="s">
        <v>1251</v>
      </c>
      <c r="C66" s="421">
        <v>1600</v>
      </c>
      <c r="D66" s="422"/>
      <c r="E66" s="422"/>
      <c r="F66" s="423"/>
      <c r="G66" s="32" t="s">
        <v>1424</v>
      </c>
    </row>
    <row r="67" spans="1:158" ht="58.9" customHeight="1" outlineLevel="2" x14ac:dyDescent="0.3">
      <c r="A67" s="118" t="s">
        <v>1731</v>
      </c>
      <c r="B67" s="118" t="s">
        <v>1732</v>
      </c>
      <c r="C67" s="418">
        <v>1600</v>
      </c>
      <c r="D67" s="419"/>
      <c r="E67" s="419"/>
      <c r="F67" s="420"/>
      <c r="G67" s="121" t="s">
        <v>1733</v>
      </c>
    </row>
    <row r="68" spans="1:158" ht="59.15" customHeight="1" outlineLevel="1" x14ac:dyDescent="0.3">
      <c r="A68" s="29" t="s">
        <v>1734</v>
      </c>
      <c r="B68" s="29" t="s">
        <v>1735</v>
      </c>
      <c r="C68" s="421">
        <v>1600</v>
      </c>
      <c r="D68" s="422"/>
      <c r="E68" s="422"/>
      <c r="F68" s="423"/>
      <c r="G68" s="32" t="s">
        <v>1736</v>
      </c>
    </row>
    <row r="69" spans="1:158" s="37" customFormat="1" ht="59.15" customHeight="1" x14ac:dyDescent="0.3">
      <c r="A69" s="118" t="s">
        <v>1737</v>
      </c>
      <c r="B69" s="118" t="s">
        <v>1738</v>
      </c>
      <c r="C69" s="418">
        <v>1600</v>
      </c>
      <c r="D69" s="419"/>
      <c r="E69" s="419"/>
      <c r="F69" s="420"/>
      <c r="G69" s="121" t="s">
        <v>1739</v>
      </c>
    </row>
    <row r="70" spans="1:158" ht="59.15" customHeight="1" outlineLevel="1" x14ac:dyDescent="0.3">
      <c r="A70" s="29" t="s">
        <v>1740</v>
      </c>
      <c r="B70" s="29" t="s">
        <v>1741</v>
      </c>
      <c r="C70" s="421">
        <v>1600</v>
      </c>
      <c r="D70" s="422"/>
      <c r="E70" s="422"/>
      <c r="F70" s="423"/>
      <c r="G70" s="32" t="s">
        <v>1742</v>
      </c>
    </row>
    <row r="71" spans="1:158" s="37" customFormat="1" ht="26.25" customHeight="1" outlineLevel="1" x14ac:dyDescent="0.3">
      <c r="A71" s="118" t="s">
        <v>442</v>
      </c>
      <c r="B71" s="118" t="s">
        <v>443</v>
      </c>
      <c r="C71" s="418">
        <v>1380</v>
      </c>
      <c r="D71" s="419"/>
      <c r="E71" s="419"/>
      <c r="F71" s="420"/>
      <c r="G71" s="121"/>
    </row>
    <row r="72" spans="1:158" ht="20.149999999999999" customHeight="1" outlineLevel="2" x14ac:dyDescent="0.3">
      <c r="A72" s="428" t="s">
        <v>1165</v>
      </c>
      <c r="B72" s="429"/>
      <c r="C72" s="429"/>
      <c r="D72" s="429"/>
      <c r="E72" s="429"/>
      <c r="F72" s="429"/>
      <c r="G72" s="430"/>
    </row>
    <row r="73" spans="1:158" ht="20.149999999999999" customHeight="1" outlineLevel="2" x14ac:dyDescent="0.3">
      <c r="A73" s="425" t="s">
        <v>1100</v>
      </c>
      <c r="B73" s="426"/>
      <c r="C73" s="426"/>
      <c r="D73" s="426"/>
      <c r="E73" s="426"/>
      <c r="F73" s="426"/>
      <c r="G73" s="427"/>
    </row>
    <row r="74" spans="1:158" s="49" customFormat="1" ht="59.15" customHeight="1" x14ac:dyDescent="0.35">
      <c r="A74" s="29" t="s">
        <v>1166</v>
      </c>
      <c r="B74" s="29" t="s">
        <v>649</v>
      </c>
      <c r="C74" s="30">
        <v>4434</v>
      </c>
      <c r="D74" s="30">
        <v>3670</v>
      </c>
      <c r="E74" s="30">
        <v>2906</v>
      </c>
      <c r="F74" s="30">
        <v>2140</v>
      </c>
      <c r="G74" s="32" t="s">
        <v>1645</v>
      </c>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row>
    <row r="75" spans="1:158" ht="20.149999999999999" customHeight="1" x14ac:dyDescent="0.3">
      <c r="A75" s="425" t="s">
        <v>1101</v>
      </c>
      <c r="B75" s="426"/>
      <c r="C75" s="426"/>
      <c r="D75" s="426"/>
      <c r="E75" s="426"/>
      <c r="F75" s="426"/>
      <c r="G75" s="427"/>
    </row>
    <row r="76" spans="1:158" ht="40" x14ac:dyDescent="0.3">
      <c r="A76" s="118" t="s">
        <v>1326</v>
      </c>
      <c r="B76" s="118" t="s">
        <v>1327</v>
      </c>
      <c r="C76" s="117">
        <v>5853</v>
      </c>
      <c r="D76" s="117">
        <v>5090</v>
      </c>
      <c r="E76" s="117">
        <v>4324</v>
      </c>
      <c r="F76" s="117">
        <v>3560</v>
      </c>
      <c r="G76" s="121" t="s">
        <v>1328</v>
      </c>
    </row>
    <row r="77" spans="1:158" ht="40" x14ac:dyDescent="0.3">
      <c r="A77" s="29" t="s">
        <v>1329</v>
      </c>
      <c r="B77" s="29" t="s">
        <v>1330</v>
      </c>
      <c r="C77" s="30">
        <v>5853</v>
      </c>
      <c r="D77" s="30">
        <v>5090</v>
      </c>
      <c r="E77" s="30">
        <v>4324</v>
      </c>
      <c r="F77" s="30">
        <v>3560</v>
      </c>
      <c r="G77" s="32" t="s">
        <v>1331</v>
      </c>
    </row>
    <row r="78" spans="1:158" ht="15" x14ac:dyDescent="0.2">
      <c r="A78" s="424"/>
      <c r="B78" s="424"/>
      <c r="C78" s="424"/>
      <c r="D78" s="424"/>
      <c r="E78" s="424"/>
      <c r="F78" s="424"/>
      <c r="G78" s="424"/>
    </row>
    <row r="95" spans="1:18" s="61" customFormat="1" ht="14.5" x14ac:dyDescent="0.35">
      <c r="A95" s="37"/>
      <c r="B95" s="60"/>
      <c r="C95" s="39"/>
      <c r="D95" s="60"/>
      <c r="E95" s="40"/>
      <c r="F95" s="40"/>
      <c r="G95" s="40"/>
      <c r="H95" s="52"/>
      <c r="I95" s="52"/>
      <c r="J95" s="52"/>
      <c r="K95" s="52"/>
      <c r="L95" s="52"/>
      <c r="M95" s="52"/>
      <c r="N95" s="52"/>
      <c r="O95" s="52"/>
      <c r="P95" s="52"/>
      <c r="Q95" s="52"/>
      <c r="R95" s="52"/>
    </row>
    <row r="99" spans="1:7" ht="14.5" x14ac:dyDescent="0.35">
      <c r="A99" s="142"/>
      <c r="B99" s="76"/>
      <c r="C99" s="76"/>
      <c r="D99" s="76"/>
      <c r="E99" s="52"/>
      <c r="F99" s="52"/>
      <c r="G99" s="52"/>
    </row>
  </sheetData>
  <mergeCells count="55">
    <mergeCell ref="C5:C6"/>
    <mergeCell ref="D5:D6"/>
    <mergeCell ref="E5:E6"/>
    <mergeCell ref="A72:G72"/>
    <mergeCell ref="C63:F63"/>
    <mergeCell ref="C64:F64"/>
    <mergeCell ref="A37:G37"/>
    <mergeCell ref="A46:G46"/>
    <mergeCell ref="C47:F47"/>
    <mergeCell ref="A48:G48"/>
    <mergeCell ref="A31:G31"/>
    <mergeCell ref="A34:G34"/>
    <mergeCell ref="A25:G25"/>
    <mergeCell ref="C53:F53"/>
    <mergeCell ref="C57:F57"/>
    <mergeCell ref="A58:G58"/>
    <mergeCell ref="A1:D1"/>
    <mergeCell ref="A2:D2"/>
    <mergeCell ref="A19:G19"/>
    <mergeCell ref="A28:G28"/>
    <mergeCell ref="A17:G17"/>
    <mergeCell ref="A18:G18"/>
    <mergeCell ref="A12:G12"/>
    <mergeCell ref="A9:G9"/>
    <mergeCell ref="A4:A6"/>
    <mergeCell ref="B4:B6"/>
    <mergeCell ref="C4:F4"/>
    <mergeCell ref="G4:G6"/>
    <mergeCell ref="F5:F6"/>
    <mergeCell ref="A7:G7"/>
    <mergeCell ref="A8:G8"/>
    <mergeCell ref="A22:G22"/>
    <mergeCell ref="A78:G78"/>
    <mergeCell ref="A40:G40"/>
    <mergeCell ref="A41:G41"/>
    <mergeCell ref="A73:G73"/>
    <mergeCell ref="A75:G75"/>
    <mergeCell ref="C50:F50"/>
    <mergeCell ref="C51:F51"/>
    <mergeCell ref="C52:F52"/>
    <mergeCell ref="C54:F54"/>
    <mergeCell ref="C65:F65"/>
    <mergeCell ref="A49:G49"/>
    <mergeCell ref="C71:F71"/>
    <mergeCell ref="C67:F67"/>
    <mergeCell ref="C68:F68"/>
    <mergeCell ref="C69:F69"/>
    <mergeCell ref="C70:F70"/>
    <mergeCell ref="C59:F59"/>
    <mergeCell ref="C60:F60"/>
    <mergeCell ref="C61:F61"/>
    <mergeCell ref="C66:F66"/>
    <mergeCell ref="C55:F55"/>
    <mergeCell ref="C56:F56"/>
    <mergeCell ref="C62:F62"/>
  </mergeCells>
  <pageMargins left="0.70866141732283472" right="0.70866141732283472" top="0.74803149606299213" bottom="0.74803149606299213" header="0.31496062992125984" footer="0.31496062992125984"/>
  <pageSetup paperSize="9" scale="53"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FB135"/>
  <sheetViews>
    <sheetView zoomScale="90" zoomScaleNormal="90" zoomScaleSheetLayoutView="80" zoomScalePageLayoutView="90" workbookViewId="0">
      <pane ySplit="7" topLeftCell="A96" activePane="bottomLeft" state="frozen"/>
      <selection pane="bottomLeft" activeCell="G102" sqref="G102"/>
    </sheetView>
  </sheetViews>
  <sheetFormatPr defaultColWidth="9" defaultRowHeight="14.5" outlineLevelRow="2" x14ac:dyDescent="0.35"/>
  <cols>
    <col min="1" max="1" width="23.5" style="20" customWidth="1"/>
    <col min="2" max="2" width="51.08203125" style="20" customWidth="1"/>
    <col min="3" max="3" width="11.5" style="49" customWidth="1"/>
    <col min="4" max="4" width="13.5" style="49" customWidth="1"/>
    <col min="5" max="5" width="11.5" style="49" customWidth="1"/>
    <col min="6" max="6" width="14.33203125" style="49" customWidth="1"/>
    <col min="7" max="7" width="51.33203125" style="20" customWidth="1"/>
    <col min="8" max="158" width="9" style="41"/>
    <col min="159" max="16384" width="9" style="20"/>
  </cols>
  <sheetData>
    <row r="1" spans="1:158" s="8" customFormat="1" ht="12.5" x14ac:dyDescent="0.25">
      <c r="A1" s="434" t="s">
        <v>92</v>
      </c>
      <c r="B1" s="434"/>
      <c r="C1" s="434"/>
    </row>
    <row r="2" spans="1:158" s="8" customFormat="1" ht="12.5" x14ac:dyDescent="0.25">
      <c r="A2" s="434" t="s">
        <v>93</v>
      </c>
      <c r="B2" s="434"/>
      <c r="C2" s="434"/>
    </row>
    <row r="4" spans="1:158" s="10" customFormat="1" ht="15" customHeight="1" x14ac:dyDescent="0.35">
      <c r="A4" s="409" t="s">
        <v>1</v>
      </c>
      <c r="B4" s="410" t="s">
        <v>97</v>
      </c>
      <c r="C4" s="411" t="s">
        <v>555</v>
      </c>
      <c r="D4" s="411"/>
      <c r="E4" s="411"/>
      <c r="F4" s="411"/>
      <c r="G4" s="411" t="s">
        <v>2</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row>
    <row r="5" spans="1:158" s="10" customFormat="1" ht="15" customHeight="1" x14ac:dyDescent="0.35">
      <c r="A5" s="409"/>
      <c r="B5" s="410"/>
      <c r="C5" s="411" t="s">
        <v>103</v>
      </c>
      <c r="D5" s="411" t="s">
        <v>104</v>
      </c>
      <c r="E5" s="411" t="s">
        <v>105</v>
      </c>
      <c r="F5" s="411" t="s">
        <v>106</v>
      </c>
      <c r="G5" s="41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row>
    <row r="6" spans="1:158" s="10" customFormat="1" ht="15" customHeight="1" x14ac:dyDescent="0.35">
      <c r="A6" s="409"/>
      <c r="B6" s="410"/>
      <c r="C6" s="411"/>
      <c r="D6" s="411"/>
      <c r="E6" s="411"/>
      <c r="F6" s="411"/>
      <c r="G6" s="41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row>
    <row r="7" spans="1:158" ht="20.25" customHeight="1" x14ac:dyDescent="0.35">
      <c r="A7" s="415" t="s">
        <v>162</v>
      </c>
      <c r="B7" s="416"/>
      <c r="C7" s="416"/>
      <c r="D7" s="416"/>
      <c r="E7" s="416"/>
      <c r="F7" s="416"/>
      <c r="G7" s="417"/>
    </row>
    <row r="8" spans="1:158" s="49" customFormat="1" ht="20.149999999999999" customHeight="1" x14ac:dyDescent="0.35">
      <c r="A8" s="435" t="s">
        <v>3</v>
      </c>
      <c r="B8" s="435"/>
      <c r="C8" s="435"/>
      <c r="D8" s="435"/>
      <c r="E8" s="435"/>
      <c r="F8" s="435"/>
      <c r="G8" s="435"/>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158" s="49" customFormat="1" ht="20.149999999999999" customHeight="1" x14ac:dyDescent="0.35">
      <c r="A9" s="398" t="s">
        <v>48</v>
      </c>
      <c r="B9" s="398"/>
      <c r="C9" s="398"/>
      <c r="D9" s="398"/>
      <c r="E9" s="398"/>
      <c r="F9" s="398"/>
      <c r="G9" s="398"/>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row>
    <row r="10" spans="1:158" s="49" customFormat="1" ht="58.5" customHeight="1" outlineLevel="1" x14ac:dyDescent="0.35">
      <c r="A10" s="431" t="s">
        <v>146</v>
      </c>
      <c r="B10" s="431"/>
      <c r="C10" s="431"/>
      <c r="D10" s="431"/>
      <c r="E10" s="431"/>
      <c r="F10" s="431"/>
      <c r="G10" s="43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row>
    <row r="11" spans="1:158" ht="30" outlineLevel="1" x14ac:dyDescent="0.35">
      <c r="A11" s="7" t="s">
        <v>485</v>
      </c>
      <c r="B11" s="14" t="s">
        <v>244</v>
      </c>
      <c r="C11" s="164">
        <v>7169</v>
      </c>
      <c r="D11" s="164">
        <v>6452</v>
      </c>
      <c r="E11" s="164">
        <v>5018</v>
      </c>
      <c r="F11" s="164">
        <v>3943</v>
      </c>
      <c r="G11" s="72" t="s">
        <v>670</v>
      </c>
    </row>
    <row r="12" spans="1:158" ht="40" outlineLevel="2" x14ac:dyDescent="0.35">
      <c r="A12" s="7"/>
      <c r="B12" s="14"/>
      <c r="C12" s="164"/>
      <c r="D12" s="164"/>
      <c r="E12" s="164"/>
      <c r="F12" s="164"/>
      <c r="G12" s="55" t="s">
        <v>1335</v>
      </c>
    </row>
    <row r="13" spans="1:158" s="8" customFormat="1" ht="24" outlineLevel="2" x14ac:dyDescent="0.35">
      <c r="A13" s="109" t="s">
        <v>486</v>
      </c>
      <c r="B13" s="110" t="s">
        <v>487</v>
      </c>
      <c r="C13" s="131">
        <f>C11*0.2</f>
        <v>1433.8000000000002</v>
      </c>
      <c r="D13" s="131">
        <f t="shared" ref="D13:E13" si="0">D11*0.2</f>
        <v>1290.4000000000001</v>
      </c>
      <c r="E13" s="131">
        <f t="shared" si="0"/>
        <v>1003.6</v>
      </c>
      <c r="F13" s="131">
        <f>F11*0.2</f>
        <v>788.6</v>
      </c>
      <c r="G13" s="111" t="s">
        <v>419</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row>
    <row r="14" spans="1:158" s="60" customFormat="1" ht="30" outlineLevel="2" x14ac:dyDescent="0.35">
      <c r="A14" s="7" t="s">
        <v>623</v>
      </c>
      <c r="B14" s="14" t="s">
        <v>624</v>
      </c>
      <c r="C14" s="164">
        <v>18281</v>
      </c>
      <c r="D14" s="164">
        <v>16457</v>
      </c>
      <c r="E14" s="164">
        <v>12797</v>
      </c>
      <c r="F14" s="164">
        <v>10058</v>
      </c>
      <c r="G14" s="72" t="s">
        <v>671</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row>
    <row r="15" spans="1:158" s="60" customFormat="1" ht="40" outlineLevel="2" x14ac:dyDescent="0.35">
      <c r="A15" s="7"/>
      <c r="B15" s="14"/>
      <c r="C15" s="144"/>
      <c r="D15" s="144"/>
      <c r="E15" s="144"/>
      <c r="F15" s="144"/>
      <c r="G15" s="55" t="s">
        <v>1335</v>
      </c>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row>
    <row r="16" spans="1:158" s="49" customFormat="1" ht="59.65" customHeight="1" outlineLevel="1" x14ac:dyDescent="0.35">
      <c r="A16" s="431" t="s">
        <v>147</v>
      </c>
      <c r="B16" s="431"/>
      <c r="C16" s="431"/>
      <c r="D16" s="431"/>
      <c r="E16" s="431"/>
      <c r="F16" s="431"/>
      <c r="G16" s="43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row>
    <row r="17" spans="1:158" ht="30" outlineLevel="1" x14ac:dyDescent="0.35">
      <c r="A17" s="102" t="s">
        <v>488</v>
      </c>
      <c r="B17" s="103" t="s">
        <v>245</v>
      </c>
      <c r="C17" s="165">
        <v>5671</v>
      </c>
      <c r="D17" s="165">
        <v>5243</v>
      </c>
      <c r="E17" s="165">
        <v>4655</v>
      </c>
      <c r="F17" s="165">
        <v>3638</v>
      </c>
      <c r="G17" s="105" t="s">
        <v>670</v>
      </c>
    </row>
    <row r="18" spans="1:158" ht="20" outlineLevel="2" x14ac:dyDescent="0.35">
      <c r="A18" s="102"/>
      <c r="B18" s="103"/>
      <c r="C18" s="165"/>
      <c r="D18" s="165"/>
      <c r="E18" s="165"/>
      <c r="F18" s="165"/>
      <c r="G18" s="108" t="s">
        <v>489</v>
      </c>
    </row>
    <row r="19" spans="1:158" s="8" customFormat="1" ht="24" outlineLevel="2" x14ac:dyDescent="0.35">
      <c r="A19" s="80" t="s">
        <v>490</v>
      </c>
      <c r="B19" s="79" t="s">
        <v>499</v>
      </c>
      <c r="C19" s="130">
        <f t="shared" ref="C19:F19" si="1">C17*0.2</f>
        <v>1134.2</v>
      </c>
      <c r="D19" s="130">
        <f t="shared" si="1"/>
        <v>1048.6000000000001</v>
      </c>
      <c r="E19" s="130">
        <f t="shared" si="1"/>
        <v>931</v>
      </c>
      <c r="F19" s="130">
        <f t="shared" si="1"/>
        <v>727.6</v>
      </c>
      <c r="G19" s="133" t="s">
        <v>419</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row>
    <row r="20" spans="1:158" s="60" customFormat="1" ht="30" outlineLevel="2" x14ac:dyDescent="0.35">
      <c r="A20" s="102" t="s">
        <v>625</v>
      </c>
      <c r="B20" s="103" t="s">
        <v>626</v>
      </c>
      <c r="C20" s="165">
        <v>14445</v>
      </c>
      <c r="D20" s="165">
        <v>13001</v>
      </c>
      <c r="E20" s="165">
        <v>11556</v>
      </c>
      <c r="F20" s="165">
        <v>10112</v>
      </c>
      <c r="G20" s="105" t="s">
        <v>671</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row>
    <row r="21" spans="1:158" s="60" customFormat="1" ht="20" outlineLevel="2" x14ac:dyDescent="0.35">
      <c r="A21" s="102"/>
      <c r="B21" s="103"/>
      <c r="C21" s="128"/>
      <c r="D21" s="128"/>
      <c r="E21" s="128"/>
      <c r="F21" s="128"/>
      <c r="G21" s="108" t="s">
        <v>489</v>
      </c>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row>
    <row r="22" spans="1:158" s="49" customFormat="1" ht="58.5" customHeight="1" outlineLevel="1" x14ac:dyDescent="0.35">
      <c r="A22" s="431" t="s">
        <v>49</v>
      </c>
      <c r="B22" s="431"/>
      <c r="C22" s="431"/>
      <c r="D22" s="431"/>
      <c r="E22" s="431"/>
      <c r="F22" s="431"/>
      <c r="G22" s="43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row>
    <row r="23" spans="1:158" ht="30" outlineLevel="1" x14ac:dyDescent="0.35">
      <c r="A23" s="7" t="s">
        <v>107</v>
      </c>
      <c r="B23" s="14" t="s">
        <v>246</v>
      </c>
      <c r="C23" s="144">
        <v>10500</v>
      </c>
      <c r="D23" s="144">
        <v>9450</v>
      </c>
      <c r="E23" s="144">
        <v>7350</v>
      </c>
      <c r="F23" s="144">
        <v>5775</v>
      </c>
      <c r="G23" s="72" t="s">
        <v>672</v>
      </c>
    </row>
    <row r="24" spans="1:158" ht="30" outlineLevel="2" x14ac:dyDescent="0.35">
      <c r="A24" s="7"/>
      <c r="B24" s="14"/>
      <c r="C24" s="144"/>
      <c r="D24" s="144"/>
      <c r="E24" s="144"/>
      <c r="F24" s="144"/>
      <c r="G24" s="55" t="s">
        <v>1336</v>
      </c>
    </row>
    <row r="25" spans="1:158" s="8" customFormat="1" ht="24" outlineLevel="2" x14ac:dyDescent="0.35">
      <c r="A25" s="109" t="s">
        <v>108</v>
      </c>
      <c r="B25" s="110" t="s">
        <v>163</v>
      </c>
      <c r="C25" s="131">
        <f t="shared" ref="C25:F25" si="2">C23*0.2</f>
        <v>2100</v>
      </c>
      <c r="D25" s="131">
        <f t="shared" si="2"/>
        <v>1890</v>
      </c>
      <c r="E25" s="131">
        <f t="shared" si="2"/>
        <v>1470</v>
      </c>
      <c r="F25" s="131">
        <f t="shared" si="2"/>
        <v>1155</v>
      </c>
      <c r="G25" s="111" t="s">
        <v>419</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row>
    <row r="26" spans="1:158" s="96" customFormat="1" ht="58.15" customHeight="1" outlineLevel="1" x14ac:dyDescent="0.35">
      <c r="A26" s="431" t="s">
        <v>148</v>
      </c>
      <c r="B26" s="431"/>
      <c r="C26" s="431"/>
      <c r="D26" s="431"/>
      <c r="E26" s="431"/>
      <c r="F26" s="431"/>
      <c r="G26" s="431"/>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row>
    <row r="27" spans="1:158" ht="30" outlineLevel="1" x14ac:dyDescent="0.35">
      <c r="A27" s="7" t="s">
        <v>491</v>
      </c>
      <c r="B27" s="14" t="s">
        <v>247</v>
      </c>
      <c r="C27" s="164">
        <v>3220</v>
      </c>
      <c r="D27" s="164">
        <v>2933</v>
      </c>
      <c r="E27" s="164">
        <v>2473</v>
      </c>
      <c r="F27" s="164">
        <v>2013</v>
      </c>
      <c r="G27" s="72" t="s">
        <v>670</v>
      </c>
    </row>
    <row r="28" spans="1:158" ht="20" outlineLevel="2" x14ac:dyDescent="0.35">
      <c r="A28" s="7"/>
      <c r="B28" s="14"/>
      <c r="C28" s="164"/>
      <c r="D28" s="164"/>
      <c r="E28" s="164"/>
      <c r="F28" s="164"/>
      <c r="G28" s="55" t="s">
        <v>492</v>
      </c>
    </row>
    <row r="29" spans="1:158" s="8" customFormat="1" ht="24" outlineLevel="2" x14ac:dyDescent="0.35">
      <c r="A29" s="109" t="s">
        <v>493</v>
      </c>
      <c r="B29" s="110" t="s">
        <v>494</v>
      </c>
      <c r="C29" s="131">
        <f t="shared" ref="C29:F29" si="3">C27*0.2</f>
        <v>644</v>
      </c>
      <c r="D29" s="131">
        <f t="shared" si="3"/>
        <v>586.6</v>
      </c>
      <c r="E29" s="131">
        <f t="shared" si="3"/>
        <v>494.6</v>
      </c>
      <c r="F29" s="131">
        <f t="shared" si="3"/>
        <v>402.6</v>
      </c>
      <c r="G29" s="111" t="s">
        <v>419</v>
      </c>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row>
    <row r="30" spans="1:158" s="60" customFormat="1" ht="30" outlineLevel="2" x14ac:dyDescent="0.35">
      <c r="A30" s="7" t="s">
        <v>627</v>
      </c>
      <c r="B30" s="14" t="s">
        <v>628</v>
      </c>
      <c r="C30" s="164">
        <v>8223</v>
      </c>
      <c r="D30" s="164">
        <v>7406</v>
      </c>
      <c r="E30" s="164">
        <v>6578</v>
      </c>
      <c r="F30" s="164">
        <v>5750</v>
      </c>
      <c r="G30" s="72" t="s">
        <v>671</v>
      </c>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row>
    <row r="31" spans="1:158" s="60" customFormat="1" ht="20" outlineLevel="2" x14ac:dyDescent="0.35">
      <c r="A31" s="7"/>
      <c r="B31" s="14"/>
      <c r="C31" s="129"/>
      <c r="D31" s="129"/>
      <c r="E31" s="129"/>
      <c r="F31" s="129"/>
      <c r="G31" s="55" t="s">
        <v>492</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row>
    <row r="32" spans="1:158" s="49" customFormat="1" ht="20.149999999999999" customHeight="1" x14ac:dyDescent="0.35">
      <c r="A32" s="398" t="s">
        <v>50</v>
      </c>
      <c r="B32" s="398"/>
      <c r="C32" s="398"/>
      <c r="D32" s="398"/>
      <c r="E32" s="398"/>
      <c r="F32" s="398"/>
      <c r="G32" s="398"/>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row>
    <row r="33" spans="1:158" s="49" customFormat="1" outlineLevel="1" x14ac:dyDescent="0.35">
      <c r="A33" s="431" t="s">
        <v>51</v>
      </c>
      <c r="B33" s="431"/>
      <c r="C33" s="431"/>
      <c r="D33" s="431"/>
      <c r="E33" s="431"/>
      <c r="F33" s="431"/>
      <c r="G33" s="43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row>
    <row r="34" spans="1:158" ht="30" outlineLevel="1" x14ac:dyDescent="0.35">
      <c r="A34" s="102" t="s">
        <v>150</v>
      </c>
      <c r="B34" s="103" t="s">
        <v>248</v>
      </c>
      <c r="C34" s="128">
        <v>7900</v>
      </c>
      <c r="D34" s="128">
        <v>7100</v>
      </c>
      <c r="E34" s="128">
        <v>5950</v>
      </c>
      <c r="F34" s="128">
        <v>4350</v>
      </c>
      <c r="G34" s="105" t="s">
        <v>672</v>
      </c>
    </row>
    <row r="35" spans="1:158" outlineLevel="2" x14ac:dyDescent="0.35">
      <c r="A35" s="102"/>
      <c r="B35" s="103"/>
      <c r="C35" s="128"/>
      <c r="D35" s="128"/>
      <c r="E35" s="128"/>
      <c r="F35" s="128"/>
      <c r="G35" s="108" t="s">
        <v>109</v>
      </c>
    </row>
    <row r="36" spans="1:158" s="8" customFormat="1" ht="24" outlineLevel="2" x14ac:dyDescent="0.35">
      <c r="A36" s="80" t="s">
        <v>151</v>
      </c>
      <c r="B36" s="79" t="s">
        <v>164</v>
      </c>
      <c r="C36" s="130">
        <f>C34*0.2</f>
        <v>1580</v>
      </c>
      <c r="D36" s="130">
        <f>D34*0.2</f>
        <v>1420</v>
      </c>
      <c r="E36" s="130">
        <f>E34*0.2</f>
        <v>1190</v>
      </c>
      <c r="F36" s="130">
        <f>F34*0.2</f>
        <v>870</v>
      </c>
      <c r="G36" s="133" t="s">
        <v>419</v>
      </c>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row>
    <row r="37" spans="1:158" s="49" customFormat="1" outlineLevel="1" x14ac:dyDescent="0.35">
      <c r="A37" s="431" t="s">
        <v>52</v>
      </c>
      <c r="B37" s="431"/>
      <c r="C37" s="431"/>
      <c r="D37" s="431"/>
      <c r="E37" s="431"/>
      <c r="F37" s="431"/>
      <c r="G37" s="43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row>
    <row r="38" spans="1:158" ht="30" outlineLevel="1" x14ac:dyDescent="0.35">
      <c r="A38" s="102" t="s">
        <v>110</v>
      </c>
      <c r="B38" s="103" t="s">
        <v>251</v>
      </c>
      <c r="C38" s="128">
        <v>1600</v>
      </c>
      <c r="D38" s="128">
        <v>1450</v>
      </c>
      <c r="E38" s="128">
        <v>1200</v>
      </c>
      <c r="F38" s="128">
        <v>900</v>
      </c>
      <c r="G38" s="105" t="s">
        <v>672</v>
      </c>
    </row>
    <row r="39" spans="1:158" ht="31" outlineLevel="2" x14ac:dyDescent="0.35">
      <c r="A39" s="102"/>
      <c r="B39" s="103"/>
      <c r="C39" s="128"/>
      <c r="D39" s="128"/>
      <c r="E39" s="128"/>
      <c r="F39" s="128"/>
      <c r="G39" s="108" t="s">
        <v>111</v>
      </c>
    </row>
    <row r="40" spans="1:158" s="8" customFormat="1" ht="24" outlineLevel="2" x14ac:dyDescent="0.35">
      <c r="A40" s="80" t="s">
        <v>112</v>
      </c>
      <c r="B40" s="79" t="s">
        <v>165</v>
      </c>
      <c r="C40" s="130">
        <f>C38*0.2</f>
        <v>320</v>
      </c>
      <c r="D40" s="130">
        <f>D38*0.2</f>
        <v>290</v>
      </c>
      <c r="E40" s="130">
        <f>E38*0.2</f>
        <v>240</v>
      </c>
      <c r="F40" s="130">
        <f>F38*0.2</f>
        <v>180</v>
      </c>
      <c r="G40" s="133" t="s">
        <v>419</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row>
    <row r="41" spans="1:158" s="49" customFormat="1" outlineLevel="1" x14ac:dyDescent="0.35">
      <c r="A41" s="431" t="s">
        <v>113</v>
      </c>
      <c r="B41" s="431"/>
      <c r="C41" s="431"/>
      <c r="D41" s="431"/>
      <c r="E41" s="431"/>
      <c r="F41" s="431"/>
      <c r="G41" s="43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row>
    <row r="42" spans="1:158" ht="30" outlineLevel="1" x14ac:dyDescent="0.35">
      <c r="A42" s="102" t="s">
        <v>114</v>
      </c>
      <c r="B42" s="103" t="s">
        <v>249</v>
      </c>
      <c r="C42" s="128">
        <v>1800</v>
      </c>
      <c r="D42" s="128">
        <v>1600</v>
      </c>
      <c r="E42" s="128">
        <v>1350</v>
      </c>
      <c r="F42" s="128">
        <v>1000</v>
      </c>
      <c r="G42" s="105" t="s">
        <v>672</v>
      </c>
    </row>
    <row r="43" spans="1:158" outlineLevel="2" x14ac:dyDescent="0.35">
      <c r="A43" s="102"/>
      <c r="B43" s="103"/>
      <c r="C43" s="128"/>
      <c r="D43" s="128"/>
      <c r="E43" s="128"/>
      <c r="F43" s="128"/>
      <c r="G43" s="108" t="s">
        <v>359</v>
      </c>
    </row>
    <row r="44" spans="1:158" s="8" customFormat="1" ht="24" outlineLevel="2" x14ac:dyDescent="0.35">
      <c r="A44" s="80" t="s">
        <v>115</v>
      </c>
      <c r="B44" s="79" t="s">
        <v>166</v>
      </c>
      <c r="C44" s="130">
        <f>C42*0.2</f>
        <v>360</v>
      </c>
      <c r="D44" s="130">
        <f>D42*0.2</f>
        <v>320</v>
      </c>
      <c r="E44" s="130">
        <f>E42*0.2</f>
        <v>270</v>
      </c>
      <c r="F44" s="130">
        <f>F42*0.2</f>
        <v>200</v>
      </c>
      <c r="G44" s="133" t="s">
        <v>419</v>
      </c>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row>
    <row r="45" spans="1:158" s="49" customFormat="1" outlineLevel="1" x14ac:dyDescent="0.35">
      <c r="A45" s="431" t="s">
        <v>53</v>
      </c>
      <c r="B45" s="431"/>
      <c r="C45" s="431"/>
      <c r="D45" s="431"/>
      <c r="E45" s="431"/>
      <c r="F45" s="431"/>
      <c r="G45" s="43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row>
    <row r="46" spans="1:158" s="60" customFormat="1" ht="30" outlineLevel="1" x14ac:dyDescent="0.35">
      <c r="A46" s="102" t="s">
        <v>116</v>
      </c>
      <c r="B46" s="103" t="s">
        <v>250</v>
      </c>
      <c r="C46" s="143">
        <v>1600</v>
      </c>
      <c r="D46" s="143">
        <v>1450</v>
      </c>
      <c r="E46" s="143">
        <v>1200</v>
      </c>
      <c r="F46" s="143">
        <v>900</v>
      </c>
      <c r="G46" s="105" t="s">
        <v>672</v>
      </c>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row>
    <row r="47" spans="1:158" s="60" customFormat="1" outlineLevel="2" x14ac:dyDescent="0.35">
      <c r="A47" s="102"/>
      <c r="B47" s="103"/>
      <c r="C47" s="143"/>
      <c r="D47" s="143"/>
      <c r="E47" s="143"/>
      <c r="F47" s="143"/>
      <c r="G47" s="108" t="s">
        <v>471</v>
      </c>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row>
    <row r="48" spans="1:158" s="59" customFormat="1" ht="24" outlineLevel="2" x14ac:dyDescent="0.35">
      <c r="A48" s="80" t="s">
        <v>117</v>
      </c>
      <c r="B48" s="79" t="s">
        <v>167</v>
      </c>
      <c r="C48" s="130">
        <f>C46*0.2</f>
        <v>320</v>
      </c>
      <c r="D48" s="130">
        <f>D46*0.2</f>
        <v>290</v>
      </c>
      <c r="E48" s="130">
        <f>E46*0.2</f>
        <v>240</v>
      </c>
      <c r="F48" s="130">
        <f>F46*0.2</f>
        <v>180</v>
      </c>
      <c r="G48" s="133" t="s">
        <v>419</v>
      </c>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row>
    <row r="49" spans="1:158" s="49" customFormat="1" ht="14.65" customHeight="1" outlineLevel="1" x14ac:dyDescent="0.35">
      <c r="A49" s="431" t="s">
        <v>1337</v>
      </c>
      <c r="B49" s="431"/>
      <c r="C49" s="431"/>
      <c r="D49" s="431"/>
      <c r="E49" s="431"/>
      <c r="F49" s="431"/>
      <c r="G49" s="43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row>
    <row r="50" spans="1:158" ht="30" outlineLevel="1" x14ac:dyDescent="0.35">
      <c r="A50" s="102" t="s">
        <v>892</v>
      </c>
      <c r="B50" s="103" t="s">
        <v>1338</v>
      </c>
      <c r="C50" s="143">
        <v>2000</v>
      </c>
      <c r="D50" s="143">
        <v>1800</v>
      </c>
      <c r="E50" s="143">
        <v>1400</v>
      </c>
      <c r="F50" s="143">
        <v>1100</v>
      </c>
      <c r="G50" s="105" t="s">
        <v>672</v>
      </c>
    </row>
    <row r="51" spans="1:158" outlineLevel="2" x14ac:dyDescent="0.35">
      <c r="A51" s="102"/>
      <c r="B51" s="103"/>
      <c r="C51" s="143"/>
      <c r="D51" s="143"/>
      <c r="E51" s="143"/>
      <c r="F51" s="143"/>
      <c r="G51" s="108" t="s">
        <v>1339</v>
      </c>
    </row>
    <row r="52" spans="1:158" s="8" customFormat="1" ht="24" outlineLevel="2" x14ac:dyDescent="0.35">
      <c r="A52" s="80" t="s">
        <v>893</v>
      </c>
      <c r="B52" s="79" t="s">
        <v>894</v>
      </c>
      <c r="C52" s="130">
        <f>C50*0.2</f>
        <v>400</v>
      </c>
      <c r="D52" s="130">
        <f t="shared" ref="D52:F52" si="4">D50*0.2</f>
        <v>360</v>
      </c>
      <c r="E52" s="130">
        <f t="shared" si="4"/>
        <v>280</v>
      </c>
      <c r="F52" s="130">
        <f t="shared" si="4"/>
        <v>220</v>
      </c>
      <c r="G52" s="133" t="s">
        <v>419</v>
      </c>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row>
    <row r="53" spans="1:158" s="49" customFormat="1" ht="20.149999999999999" customHeight="1" x14ac:dyDescent="0.35">
      <c r="A53" s="398" t="s">
        <v>854</v>
      </c>
      <c r="B53" s="398"/>
      <c r="C53" s="398"/>
      <c r="D53" s="398"/>
      <c r="E53" s="398"/>
      <c r="F53" s="398"/>
      <c r="G53" s="398"/>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row>
    <row r="54" spans="1:158" s="49" customFormat="1" outlineLevel="1" x14ac:dyDescent="0.35">
      <c r="A54" s="431" t="s">
        <v>51</v>
      </c>
      <c r="B54" s="431"/>
      <c r="C54" s="431"/>
      <c r="D54" s="431"/>
      <c r="E54" s="431"/>
      <c r="F54" s="431"/>
      <c r="G54" s="43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row>
    <row r="55" spans="1:158" ht="30" outlineLevel="1" x14ac:dyDescent="0.35">
      <c r="A55" s="102" t="s">
        <v>118</v>
      </c>
      <c r="B55" s="103" t="s">
        <v>248</v>
      </c>
      <c r="C55" s="128">
        <v>2800</v>
      </c>
      <c r="D55" s="128">
        <v>2500</v>
      </c>
      <c r="E55" s="128">
        <v>2100</v>
      </c>
      <c r="F55" s="128">
        <v>1550</v>
      </c>
      <c r="G55" s="105" t="s">
        <v>670</v>
      </c>
    </row>
    <row r="56" spans="1:158" outlineLevel="2" x14ac:dyDescent="0.35">
      <c r="A56" s="102"/>
      <c r="B56" s="103"/>
      <c r="C56" s="128"/>
      <c r="D56" s="128"/>
      <c r="E56" s="128"/>
      <c r="F56" s="128"/>
      <c r="G56" s="108" t="s">
        <v>109</v>
      </c>
    </row>
    <row r="57" spans="1:158" s="59" customFormat="1" ht="24" outlineLevel="2" x14ac:dyDescent="0.35">
      <c r="A57" s="80" t="s">
        <v>119</v>
      </c>
      <c r="B57" s="79" t="s">
        <v>168</v>
      </c>
      <c r="C57" s="130">
        <f>C55*0.2</f>
        <v>560</v>
      </c>
      <c r="D57" s="130">
        <f t="shared" ref="D57:F57" si="5">D55*0.2</f>
        <v>500</v>
      </c>
      <c r="E57" s="130">
        <f t="shared" si="5"/>
        <v>420</v>
      </c>
      <c r="F57" s="130">
        <f t="shared" si="5"/>
        <v>310</v>
      </c>
      <c r="G57" s="133" t="s">
        <v>419</v>
      </c>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row>
    <row r="58" spans="1:158" s="60" customFormat="1" ht="37.5" outlineLevel="2" x14ac:dyDescent="0.35">
      <c r="A58" s="102" t="s">
        <v>844</v>
      </c>
      <c r="B58" s="103" t="s">
        <v>845</v>
      </c>
      <c r="C58" s="139">
        <v>7000</v>
      </c>
      <c r="D58" s="139">
        <v>6250</v>
      </c>
      <c r="E58" s="139">
        <v>5250</v>
      </c>
      <c r="F58" s="139">
        <v>3875</v>
      </c>
      <c r="G58" s="108" t="s">
        <v>846</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row>
    <row r="59" spans="1:158" s="60" customFormat="1" outlineLevel="2" x14ac:dyDescent="0.35">
      <c r="A59" s="102"/>
      <c r="B59" s="103"/>
      <c r="C59" s="139"/>
      <c r="D59" s="139"/>
      <c r="E59" s="139"/>
      <c r="F59" s="139"/>
      <c r="G59" s="108" t="s">
        <v>109</v>
      </c>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row>
    <row r="60" spans="1:158" s="49" customFormat="1" outlineLevel="1" x14ac:dyDescent="0.35">
      <c r="A60" s="431" t="s">
        <v>52</v>
      </c>
      <c r="B60" s="431"/>
      <c r="C60" s="431"/>
      <c r="D60" s="431"/>
      <c r="E60" s="431"/>
      <c r="F60" s="431"/>
      <c r="G60" s="43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row>
    <row r="61" spans="1:158" ht="30" outlineLevel="1" x14ac:dyDescent="0.35">
      <c r="A61" s="7" t="s">
        <v>120</v>
      </c>
      <c r="B61" s="14" t="s">
        <v>251</v>
      </c>
      <c r="C61" s="151">
        <v>560</v>
      </c>
      <c r="D61" s="151">
        <v>500</v>
      </c>
      <c r="E61" s="151">
        <v>400</v>
      </c>
      <c r="F61" s="151">
        <v>300</v>
      </c>
      <c r="G61" s="72" t="s">
        <v>670</v>
      </c>
    </row>
    <row r="62" spans="1:158" ht="31" outlineLevel="2" x14ac:dyDescent="0.35">
      <c r="A62" s="7"/>
      <c r="B62" s="14"/>
      <c r="C62" s="151"/>
      <c r="D62" s="151"/>
      <c r="E62" s="151"/>
      <c r="F62" s="151"/>
      <c r="G62" s="55" t="s">
        <v>111</v>
      </c>
    </row>
    <row r="63" spans="1:158" s="59" customFormat="1" ht="24" outlineLevel="2" x14ac:dyDescent="0.35">
      <c r="A63" s="109" t="s">
        <v>121</v>
      </c>
      <c r="B63" s="110" t="s">
        <v>169</v>
      </c>
      <c r="C63" s="131">
        <f>C61*0.2</f>
        <v>112</v>
      </c>
      <c r="D63" s="131">
        <f t="shared" ref="D63:F63" si="6">D61*0.2</f>
        <v>100</v>
      </c>
      <c r="E63" s="131">
        <f t="shared" si="6"/>
        <v>80</v>
      </c>
      <c r="F63" s="131">
        <f t="shared" si="6"/>
        <v>60</v>
      </c>
      <c r="G63" s="111" t="s">
        <v>419</v>
      </c>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row>
    <row r="64" spans="1:158" s="60" customFormat="1" ht="30" outlineLevel="2" x14ac:dyDescent="0.35">
      <c r="A64" s="7" t="s">
        <v>847</v>
      </c>
      <c r="B64" s="14" t="s">
        <v>848</v>
      </c>
      <c r="C64" s="151">
        <v>1400</v>
      </c>
      <c r="D64" s="151">
        <v>1250</v>
      </c>
      <c r="E64" s="151">
        <v>1000</v>
      </c>
      <c r="F64" s="151">
        <v>750</v>
      </c>
      <c r="G64" s="55" t="s">
        <v>846</v>
      </c>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row>
    <row r="65" spans="1:158" s="60" customFormat="1" ht="31" outlineLevel="2" x14ac:dyDescent="0.35">
      <c r="A65" s="7"/>
      <c r="B65" s="14"/>
      <c r="C65" s="151"/>
      <c r="D65" s="151"/>
      <c r="E65" s="151"/>
      <c r="F65" s="151"/>
      <c r="G65" s="55" t="s">
        <v>849</v>
      </c>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row>
    <row r="66" spans="1:158" s="49" customFormat="1" ht="16.5" customHeight="1" outlineLevel="1" x14ac:dyDescent="0.35">
      <c r="A66" s="431" t="s">
        <v>113</v>
      </c>
      <c r="B66" s="431"/>
      <c r="C66" s="431"/>
      <c r="D66" s="431"/>
      <c r="E66" s="431"/>
      <c r="F66" s="431"/>
      <c r="G66" s="43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row>
    <row r="67" spans="1:158" ht="30" outlineLevel="1" x14ac:dyDescent="0.35">
      <c r="A67" s="102" t="s">
        <v>122</v>
      </c>
      <c r="B67" s="103" t="s">
        <v>249</v>
      </c>
      <c r="C67" s="128">
        <v>630</v>
      </c>
      <c r="D67" s="128">
        <v>550</v>
      </c>
      <c r="E67" s="128">
        <v>450</v>
      </c>
      <c r="F67" s="128">
        <v>350</v>
      </c>
      <c r="G67" s="105" t="s">
        <v>670</v>
      </c>
    </row>
    <row r="68" spans="1:158" outlineLevel="2" x14ac:dyDescent="0.35">
      <c r="A68" s="102"/>
      <c r="B68" s="103"/>
      <c r="C68" s="128"/>
      <c r="D68" s="128"/>
      <c r="E68" s="128"/>
      <c r="F68" s="128"/>
      <c r="G68" s="108" t="s">
        <v>740</v>
      </c>
    </row>
    <row r="69" spans="1:158" s="59" customFormat="1" ht="24" outlineLevel="2" x14ac:dyDescent="0.35">
      <c r="A69" s="80" t="s">
        <v>123</v>
      </c>
      <c r="B69" s="79" t="s">
        <v>170</v>
      </c>
      <c r="C69" s="130">
        <f>C67*0.2</f>
        <v>126</v>
      </c>
      <c r="D69" s="130">
        <f t="shared" ref="D69:F69" si="7">D67*0.2</f>
        <v>110</v>
      </c>
      <c r="E69" s="130">
        <f t="shared" si="7"/>
        <v>90</v>
      </c>
      <c r="F69" s="130">
        <f t="shared" si="7"/>
        <v>70</v>
      </c>
      <c r="G69" s="133" t="s">
        <v>419</v>
      </c>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row>
    <row r="70" spans="1:158" s="60" customFormat="1" ht="37.5" outlineLevel="2" x14ac:dyDescent="0.35">
      <c r="A70" s="102" t="s">
        <v>850</v>
      </c>
      <c r="B70" s="103" t="s">
        <v>851</v>
      </c>
      <c r="C70" s="139">
        <v>1575</v>
      </c>
      <c r="D70" s="139">
        <v>1375</v>
      </c>
      <c r="E70" s="139">
        <v>1125</v>
      </c>
      <c r="F70" s="139">
        <v>875</v>
      </c>
      <c r="G70" s="108" t="s">
        <v>846</v>
      </c>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row>
    <row r="71" spans="1:158" s="60" customFormat="1" outlineLevel="2" x14ac:dyDescent="0.35">
      <c r="A71" s="102"/>
      <c r="B71" s="103"/>
      <c r="C71" s="139"/>
      <c r="D71" s="139"/>
      <c r="E71" s="139"/>
      <c r="F71" s="139"/>
      <c r="G71" s="108" t="s">
        <v>359</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row>
    <row r="72" spans="1:158" s="49" customFormat="1" ht="16.5" customHeight="1" outlineLevel="1" x14ac:dyDescent="0.35">
      <c r="A72" s="431" t="s">
        <v>53</v>
      </c>
      <c r="B72" s="431"/>
      <c r="C72" s="431"/>
      <c r="D72" s="431"/>
      <c r="E72" s="431"/>
      <c r="F72" s="431"/>
      <c r="G72" s="43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row>
    <row r="73" spans="1:158" ht="30" outlineLevel="1" x14ac:dyDescent="0.35">
      <c r="A73" s="7" t="s">
        <v>124</v>
      </c>
      <c r="B73" s="14" t="s">
        <v>250</v>
      </c>
      <c r="C73" s="151">
        <v>560</v>
      </c>
      <c r="D73" s="151">
        <v>500</v>
      </c>
      <c r="E73" s="151">
        <v>400</v>
      </c>
      <c r="F73" s="151">
        <v>300</v>
      </c>
      <c r="G73" s="72" t="s">
        <v>670</v>
      </c>
    </row>
    <row r="74" spans="1:158" outlineLevel="2" x14ac:dyDescent="0.35">
      <c r="A74" s="7"/>
      <c r="B74" s="14"/>
      <c r="C74" s="151"/>
      <c r="D74" s="151"/>
      <c r="E74" s="151"/>
      <c r="F74" s="151"/>
      <c r="G74" s="55" t="s">
        <v>471</v>
      </c>
    </row>
    <row r="75" spans="1:158" s="59" customFormat="1" ht="24" outlineLevel="2" x14ac:dyDescent="0.35">
      <c r="A75" s="109" t="s">
        <v>125</v>
      </c>
      <c r="B75" s="110" t="s">
        <v>171</v>
      </c>
      <c r="C75" s="131">
        <f>C73*0.2</f>
        <v>112</v>
      </c>
      <c r="D75" s="131">
        <f t="shared" ref="D75:F75" si="8">D73*0.2</f>
        <v>100</v>
      </c>
      <c r="E75" s="131">
        <f t="shared" si="8"/>
        <v>80</v>
      </c>
      <c r="F75" s="131">
        <f t="shared" si="8"/>
        <v>60</v>
      </c>
      <c r="G75" s="111" t="s">
        <v>419</v>
      </c>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row>
    <row r="76" spans="1:158" s="60" customFormat="1" ht="37.5" outlineLevel="2" x14ac:dyDescent="0.35">
      <c r="A76" s="7" t="s">
        <v>852</v>
      </c>
      <c r="B76" s="14" t="s">
        <v>853</v>
      </c>
      <c r="C76" s="151">
        <v>1400</v>
      </c>
      <c r="D76" s="151">
        <v>1250</v>
      </c>
      <c r="E76" s="151">
        <v>1000</v>
      </c>
      <c r="F76" s="151">
        <v>750</v>
      </c>
      <c r="G76" s="55" t="s">
        <v>846</v>
      </c>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row>
    <row r="77" spans="1:158" s="60" customFormat="1" outlineLevel="2" x14ac:dyDescent="0.35">
      <c r="A77" s="7"/>
      <c r="B77" s="14"/>
      <c r="C77" s="151"/>
      <c r="D77" s="151"/>
      <c r="E77" s="151"/>
      <c r="F77" s="151"/>
      <c r="G77" s="55" t="s">
        <v>471</v>
      </c>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row>
    <row r="78" spans="1:158" s="49" customFormat="1" ht="16.5" customHeight="1" outlineLevel="1" x14ac:dyDescent="0.35">
      <c r="A78" s="431" t="s">
        <v>479</v>
      </c>
      <c r="B78" s="431"/>
      <c r="C78" s="431"/>
      <c r="D78" s="431"/>
      <c r="E78" s="431"/>
      <c r="F78" s="431"/>
      <c r="G78" s="43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row>
    <row r="79" spans="1:158" s="60" customFormat="1" ht="30" outlineLevel="1" x14ac:dyDescent="0.35">
      <c r="A79" s="102" t="s">
        <v>480</v>
      </c>
      <c r="B79" s="103" t="s">
        <v>481</v>
      </c>
      <c r="C79" s="113">
        <v>2372</v>
      </c>
      <c r="D79" s="113">
        <v>2208</v>
      </c>
      <c r="E79" s="113">
        <v>1899</v>
      </c>
      <c r="F79" s="113">
        <v>1581</v>
      </c>
      <c r="G79" s="105" t="s">
        <v>670</v>
      </c>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row>
    <row r="80" spans="1:158" s="60" customFormat="1" outlineLevel="2" x14ac:dyDescent="0.35">
      <c r="A80" s="102"/>
      <c r="B80" s="103"/>
      <c r="C80" s="113"/>
      <c r="D80" s="113"/>
      <c r="E80" s="113"/>
      <c r="F80" s="113"/>
      <c r="G80" s="108" t="s">
        <v>482</v>
      </c>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row>
    <row r="81" spans="1:158" s="59" customFormat="1" ht="24" outlineLevel="2" x14ac:dyDescent="0.35">
      <c r="A81" s="80" t="s">
        <v>483</v>
      </c>
      <c r="B81" s="79" t="s">
        <v>484</v>
      </c>
      <c r="C81" s="134">
        <f t="shared" ref="C81:F81" si="9">C79*0.2</f>
        <v>474.40000000000003</v>
      </c>
      <c r="D81" s="134">
        <f t="shared" si="9"/>
        <v>441.6</v>
      </c>
      <c r="E81" s="134">
        <f t="shared" si="9"/>
        <v>379.8</v>
      </c>
      <c r="F81" s="134">
        <f t="shared" si="9"/>
        <v>316.20000000000005</v>
      </c>
      <c r="G81" s="133" t="s">
        <v>419</v>
      </c>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row>
    <row r="82" spans="1:158" s="60" customFormat="1" ht="37.5" outlineLevel="2" x14ac:dyDescent="0.35">
      <c r="A82" s="102" t="s">
        <v>629</v>
      </c>
      <c r="B82" s="103" t="s">
        <v>630</v>
      </c>
      <c r="C82" s="113">
        <v>5929</v>
      </c>
      <c r="D82" s="113">
        <v>5533</v>
      </c>
      <c r="E82" s="113">
        <v>4741</v>
      </c>
      <c r="F82" s="113">
        <v>3949</v>
      </c>
      <c r="G82" s="105" t="s">
        <v>671</v>
      </c>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row>
    <row r="83" spans="1:158" s="60" customFormat="1" outlineLevel="2" x14ac:dyDescent="0.35">
      <c r="A83" s="102"/>
      <c r="B83" s="103"/>
      <c r="C83" s="128"/>
      <c r="D83" s="128"/>
      <c r="E83" s="128"/>
      <c r="F83" s="128"/>
      <c r="G83" s="108" t="s">
        <v>482</v>
      </c>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row>
    <row r="84" spans="1:158" s="49" customFormat="1" ht="16.5" customHeight="1" outlineLevel="1" x14ac:dyDescent="0.35">
      <c r="A84" s="431" t="s">
        <v>149</v>
      </c>
      <c r="B84" s="431"/>
      <c r="C84" s="431"/>
      <c r="D84" s="431"/>
      <c r="E84" s="431"/>
      <c r="F84" s="431"/>
      <c r="G84" s="43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row>
    <row r="85" spans="1:158" s="60" customFormat="1" ht="37.5" outlineLevel="1" x14ac:dyDescent="0.35">
      <c r="A85" s="7" t="s">
        <v>503</v>
      </c>
      <c r="B85" s="14" t="s">
        <v>252</v>
      </c>
      <c r="C85" s="136">
        <v>2207</v>
      </c>
      <c r="D85" s="136">
        <v>2051</v>
      </c>
      <c r="E85" s="136">
        <v>1736</v>
      </c>
      <c r="F85" s="136">
        <v>1420</v>
      </c>
      <c r="G85" s="72" t="s">
        <v>670</v>
      </c>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row>
    <row r="86" spans="1:158" s="60" customFormat="1" outlineLevel="2" x14ac:dyDescent="0.35">
      <c r="A86" s="7"/>
      <c r="B86" s="14"/>
      <c r="C86" s="136"/>
      <c r="D86" s="136"/>
      <c r="E86" s="136"/>
      <c r="F86" s="136"/>
      <c r="G86" s="55" t="s">
        <v>472</v>
      </c>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row>
    <row r="87" spans="1:158" s="59" customFormat="1" ht="24" outlineLevel="2" x14ac:dyDescent="0.35">
      <c r="A87" s="109" t="s">
        <v>504</v>
      </c>
      <c r="B87" s="110" t="s">
        <v>505</v>
      </c>
      <c r="C87" s="137">
        <f t="shared" ref="C87:F87" si="10">C85*0.2</f>
        <v>441.40000000000003</v>
      </c>
      <c r="D87" s="137">
        <f t="shared" si="10"/>
        <v>410.20000000000005</v>
      </c>
      <c r="E87" s="137">
        <f t="shared" si="10"/>
        <v>347.20000000000005</v>
      </c>
      <c r="F87" s="137">
        <f t="shared" si="10"/>
        <v>284</v>
      </c>
      <c r="G87" s="111" t="s">
        <v>419</v>
      </c>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row>
    <row r="88" spans="1:158" s="60" customFormat="1" ht="37.5" outlineLevel="2" x14ac:dyDescent="0.35">
      <c r="A88" s="7" t="s">
        <v>631</v>
      </c>
      <c r="B88" s="14" t="s">
        <v>632</v>
      </c>
      <c r="C88" s="136">
        <v>5517</v>
      </c>
      <c r="D88" s="136">
        <v>4982</v>
      </c>
      <c r="E88" s="136">
        <v>4215</v>
      </c>
      <c r="F88" s="136">
        <v>3524</v>
      </c>
      <c r="G88" s="72" t="s">
        <v>671</v>
      </c>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row>
    <row r="89" spans="1:158" s="60" customFormat="1" outlineLevel="2" x14ac:dyDescent="0.35">
      <c r="A89" s="7"/>
      <c r="B89" s="14"/>
      <c r="C89" s="144"/>
      <c r="D89" s="144"/>
      <c r="E89" s="144"/>
      <c r="F89" s="144"/>
      <c r="G89" s="55" t="s">
        <v>472</v>
      </c>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row>
    <row r="90" spans="1:158" s="49" customFormat="1" ht="16.5" customHeight="1" outlineLevel="1" x14ac:dyDescent="0.35">
      <c r="A90" s="431" t="s">
        <v>1337</v>
      </c>
      <c r="B90" s="431"/>
      <c r="C90" s="431"/>
      <c r="D90" s="431"/>
      <c r="E90" s="431"/>
      <c r="F90" s="431"/>
      <c r="G90" s="43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row>
    <row r="91" spans="1:158" ht="30" outlineLevel="1" x14ac:dyDescent="0.35">
      <c r="A91" s="102" t="s">
        <v>895</v>
      </c>
      <c r="B91" s="103" t="s">
        <v>1338</v>
      </c>
      <c r="C91" s="113">
        <v>700</v>
      </c>
      <c r="D91" s="113">
        <v>630</v>
      </c>
      <c r="E91" s="113">
        <v>490</v>
      </c>
      <c r="F91" s="113">
        <v>385</v>
      </c>
      <c r="G91" s="105" t="s">
        <v>670</v>
      </c>
    </row>
    <row r="92" spans="1:158" outlineLevel="2" x14ac:dyDescent="0.35">
      <c r="A92" s="102"/>
      <c r="B92" s="103"/>
      <c r="C92" s="113"/>
      <c r="D92" s="113"/>
      <c r="E92" s="113"/>
      <c r="F92" s="113"/>
      <c r="G92" s="108" t="s">
        <v>1339</v>
      </c>
    </row>
    <row r="93" spans="1:158" s="8" customFormat="1" ht="24" outlineLevel="2" x14ac:dyDescent="0.35">
      <c r="A93" s="80" t="s">
        <v>896</v>
      </c>
      <c r="B93" s="79" t="s">
        <v>897</v>
      </c>
      <c r="C93" s="134">
        <f t="shared" ref="C93:F93" si="11">C91*0.2</f>
        <v>140</v>
      </c>
      <c r="D93" s="134">
        <f t="shared" si="11"/>
        <v>126</v>
      </c>
      <c r="E93" s="134">
        <f t="shared" si="11"/>
        <v>98</v>
      </c>
      <c r="F93" s="134">
        <f t="shared" si="11"/>
        <v>77</v>
      </c>
      <c r="G93" s="133" t="s">
        <v>419</v>
      </c>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row>
    <row r="94" spans="1:158" s="60" customFormat="1" ht="30" outlineLevel="2" x14ac:dyDescent="0.35">
      <c r="A94" s="102" t="s">
        <v>898</v>
      </c>
      <c r="B94" s="103" t="s">
        <v>1340</v>
      </c>
      <c r="C94" s="113">
        <v>1785</v>
      </c>
      <c r="D94" s="113">
        <v>1607</v>
      </c>
      <c r="E94" s="113">
        <v>1250</v>
      </c>
      <c r="F94" s="113">
        <v>982</v>
      </c>
      <c r="G94" s="105" t="s">
        <v>671</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row>
    <row r="95" spans="1:158" s="60" customFormat="1" outlineLevel="2" x14ac:dyDescent="0.35">
      <c r="A95" s="102"/>
      <c r="B95" s="103"/>
      <c r="C95" s="150"/>
      <c r="D95" s="150"/>
      <c r="E95" s="150"/>
      <c r="F95" s="150"/>
      <c r="G95" s="108" t="s">
        <v>1339</v>
      </c>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row>
    <row r="96" spans="1:158" s="21" customFormat="1" ht="20.149999999999999" customHeight="1" x14ac:dyDescent="0.35">
      <c r="A96" s="398" t="s">
        <v>458</v>
      </c>
      <c r="B96" s="398"/>
      <c r="C96" s="398"/>
      <c r="D96" s="398"/>
      <c r="E96" s="398"/>
      <c r="F96" s="398"/>
      <c r="G96" s="398"/>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row>
    <row r="97" spans="1:158" s="21" customFormat="1" ht="40" x14ac:dyDescent="0.35">
      <c r="A97" s="7" t="s">
        <v>918</v>
      </c>
      <c r="B97" s="14" t="s">
        <v>919</v>
      </c>
      <c r="C97" s="433">
        <v>600</v>
      </c>
      <c r="D97" s="433"/>
      <c r="E97" s="433"/>
      <c r="F97" s="433"/>
      <c r="G97" s="55" t="s">
        <v>917</v>
      </c>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row>
    <row r="98" spans="1:158" s="21" customFormat="1" ht="50" x14ac:dyDescent="0.35">
      <c r="A98" s="102" t="s">
        <v>920</v>
      </c>
      <c r="B98" s="103" t="s">
        <v>921</v>
      </c>
      <c r="C98" s="437">
        <v>600</v>
      </c>
      <c r="D98" s="437"/>
      <c r="E98" s="437"/>
      <c r="F98" s="437"/>
      <c r="G98" s="108" t="s">
        <v>1064</v>
      </c>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row>
    <row r="99" spans="1:158" s="21" customFormat="1" ht="25" x14ac:dyDescent="0.35">
      <c r="A99" s="7" t="s">
        <v>442</v>
      </c>
      <c r="B99" s="14" t="s">
        <v>443</v>
      </c>
      <c r="C99" s="433">
        <v>1380</v>
      </c>
      <c r="D99" s="433"/>
      <c r="E99" s="433"/>
      <c r="F99" s="433"/>
      <c r="G99" s="55"/>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row>
    <row r="100" spans="1:158" s="21" customFormat="1" ht="20.149999999999999" customHeight="1" x14ac:dyDescent="0.35">
      <c r="A100" s="398" t="s">
        <v>668</v>
      </c>
      <c r="B100" s="398"/>
      <c r="C100" s="398"/>
      <c r="D100" s="398"/>
      <c r="E100" s="398"/>
      <c r="F100" s="398"/>
      <c r="G100" s="398"/>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row>
    <row r="101" spans="1:158" s="8" customFormat="1" ht="50" x14ac:dyDescent="0.35">
      <c r="A101" s="102" t="s">
        <v>126</v>
      </c>
      <c r="B101" s="106" t="s">
        <v>172</v>
      </c>
      <c r="C101" s="438" t="s">
        <v>144</v>
      </c>
      <c r="D101" s="439"/>
      <c r="E101" s="439"/>
      <c r="F101" s="440"/>
      <c r="G101" s="108" t="s">
        <v>360</v>
      </c>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row>
    <row r="102" spans="1:158" s="8" customFormat="1" ht="50" x14ac:dyDescent="0.35">
      <c r="A102" s="7" t="s">
        <v>127</v>
      </c>
      <c r="B102" s="11" t="s">
        <v>173</v>
      </c>
      <c r="C102" s="441" t="s">
        <v>145</v>
      </c>
      <c r="D102" s="442"/>
      <c r="E102" s="442"/>
      <c r="F102" s="443"/>
      <c r="G102" s="55" t="s">
        <v>3765</v>
      </c>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row>
    <row r="103" spans="1:158" s="8" customFormat="1" ht="50" x14ac:dyDescent="0.35">
      <c r="A103" s="102" t="s">
        <v>128</v>
      </c>
      <c r="B103" s="106" t="s">
        <v>174</v>
      </c>
      <c r="C103" s="444" t="s">
        <v>669</v>
      </c>
      <c r="D103" s="445"/>
      <c r="E103" s="445"/>
      <c r="F103" s="446"/>
      <c r="G103" s="108" t="s">
        <v>98</v>
      </c>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row>
    <row r="104" spans="1:158" s="8" customFormat="1" ht="50" x14ac:dyDescent="0.35">
      <c r="A104" s="7" t="s">
        <v>129</v>
      </c>
      <c r="B104" s="11" t="s">
        <v>175</v>
      </c>
      <c r="C104" s="441" t="s">
        <v>144</v>
      </c>
      <c r="D104" s="442"/>
      <c r="E104" s="442"/>
      <c r="F104" s="443"/>
      <c r="G104" s="55" t="s">
        <v>390</v>
      </c>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row>
    <row r="105" spans="1:158" s="8" customFormat="1" ht="50" x14ac:dyDescent="0.35">
      <c r="A105" s="102" t="s">
        <v>130</v>
      </c>
      <c r="B105" s="106" t="s">
        <v>176</v>
      </c>
      <c r="C105" s="438" t="s">
        <v>145</v>
      </c>
      <c r="D105" s="439"/>
      <c r="E105" s="439"/>
      <c r="F105" s="440"/>
      <c r="G105" s="108" t="s">
        <v>3766</v>
      </c>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row>
    <row r="106" spans="1:158" s="49" customFormat="1" ht="16.5" customHeight="1" x14ac:dyDescent="0.3">
      <c r="A106" s="424"/>
      <c r="B106" s="424"/>
      <c r="C106" s="424"/>
      <c r="D106" s="424"/>
      <c r="E106" s="424"/>
      <c r="F106" s="424"/>
      <c r="G106" s="424"/>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row>
    <row r="107" spans="1:158" s="61" customFormat="1" x14ac:dyDescent="0.35">
      <c r="A107" s="432" t="s">
        <v>1297</v>
      </c>
      <c r="B107" s="432"/>
      <c r="C107" s="432"/>
      <c r="D107" s="432"/>
      <c r="E107" s="432"/>
      <c r="F107" s="432"/>
      <c r="G107" s="432"/>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row>
    <row r="108" spans="1:158" s="61" customFormat="1" x14ac:dyDescent="0.35">
      <c r="A108" s="399" t="s">
        <v>1296</v>
      </c>
      <c r="B108" s="399"/>
      <c r="C108" s="399"/>
      <c r="D108" s="399"/>
      <c r="E108" s="399"/>
      <c r="F108" s="399"/>
      <c r="G108" s="399"/>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row>
    <row r="109" spans="1:158" s="61" customFormat="1" x14ac:dyDescent="0.35">
      <c r="A109" s="432" t="s">
        <v>1295</v>
      </c>
      <c r="B109" s="432"/>
      <c r="C109" s="432"/>
      <c r="D109" s="432"/>
      <c r="E109" s="432"/>
      <c r="F109" s="432"/>
      <c r="G109" s="432"/>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row>
    <row r="110" spans="1:158" s="61" customFormat="1" x14ac:dyDescent="0.35">
      <c r="A110" s="399" t="s">
        <v>667</v>
      </c>
      <c r="B110" s="399"/>
      <c r="C110" s="399"/>
      <c r="D110" s="399"/>
      <c r="E110" s="399"/>
      <c r="F110" s="399"/>
      <c r="G110" s="399"/>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row>
    <row r="111" spans="1:158" s="15" customFormat="1" ht="23.25" customHeight="1" x14ac:dyDescent="0.3">
      <c r="A111" s="400" t="s">
        <v>1298</v>
      </c>
      <c r="B111" s="401"/>
      <c r="C111" s="401"/>
      <c r="D111" s="401"/>
      <c r="E111" s="401"/>
      <c r="F111" s="401"/>
      <c r="G111" s="436"/>
    </row>
    <row r="112" spans="1:158" s="49" customFormat="1" ht="20.149999999999999" customHeight="1" x14ac:dyDescent="0.35">
      <c r="A112" s="415" t="s">
        <v>633</v>
      </c>
      <c r="B112" s="416"/>
      <c r="C112" s="416"/>
      <c r="D112" s="416"/>
      <c r="E112" s="416"/>
      <c r="F112" s="416"/>
      <c r="G112" s="417"/>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row>
    <row r="113" spans="1:158" s="96" customFormat="1" ht="13.5" x14ac:dyDescent="0.35">
      <c r="A113" s="435" t="s">
        <v>3</v>
      </c>
      <c r="B113" s="435"/>
      <c r="C113" s="435"/>
      <c r="D113" s="435"/>
      <c r="E113" s="435"/>
      <c r="F113" s="435"/>
      <c r="G113" s="43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row>
    <row r="114" spans="1:158" s="21" customFormat="1" ht="20.149999999999999" customHeight="1" x14ac:dyDescent="0.35">
      <c r="A114" s="398" t="s">
        <v>1605</v>
      </c>
      <c r="B114" s="398"/>
      <c r="C114" s="398"/>
      <c r="D114" s="398"/>
      <c r="E114" s="398"/>
      <c r="F114" s="398"/>
      <c r="G114" s="398"/>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row>
    <row r="115" spans="1:158" s="49" customFormat="1" ht="16.5" customHeight="1" outlineLevel="1" x14ac:dyDescent="0.35">
      <c r="A115" s="431" t="s">
        <v>597</v>
      </c>
      <c r="B115" s="431"/>
      <c r="C115" s="431"/>
      <c r="D115" s="431"/>
      <c r="E115" s="431"/>
      <c r="F115" s="431"/>
      <c r="G115" s="43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row>
    <row r="116" spans="1:158" s="60" customFormat="1" ht="60" outlineLevel="2" x14ac:dyDescent="0.35">
      <c r="A116" s="7" t="s">
        <v>638</v>
      </c>
      <c r="B116" s="14" t="s">
        <v>639</v>
      </c>
      <c r="C116" s="166">
        <v>6452</v>
      </c>
      <c r="D116" s="166">
        <v>5807</v>
      </c>
      <c r="E116" s="166">
        <v>4516</v>
      </c>
      <c r="F116" s="166">
        <v>3549</v>
      </c>
      <c r="G116" s="72" t="s">
        <v>913</v>
      </c>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row>
    <row r="117" spans="1:158" s="60" customFormat="1" ht="60" outlineLevel="2" x14ac:dyDescent="0.35">
      <c r="A117" s="102" t="s">
        <v>1606</v>
      </c>
      <c r="B117" s="103" t="s">
        <v>1607</v>
      </c>
      <c r="C117" s="167">
        <v>16453</v>
      </c>
      <c r="D117" s="167">
        <v>14811</v>
      </c>
      <c r="E117" s="167">
        <v>11517</v>
      </c>
      <c r="F117" s="167">
        <v>9052</v>
      </c>
      <c r="G117" s="105" t="s">
        <v>1608</v>
      </c>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row>
    <row r="118" spans="1:158" s="49" customFormat="1" ht="16.5" customHeight="1" outlineLevel="1" x14ac:dyDescent="0.35">
      <c r="A118" s="431" t="s">
        <v>1609</v>
      </c>
      <c r="B118" s="431"/>
      <c r="C118" s="431"/>
      <c r="D118" s="431"/>
      <c r="E118" s="431"/>
      <c r="F118" s="431"/>
      <c r="G118" s="43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row>
    <row r="119" spans="1:158" s="60" customFormat="1" ht="50" outlineLevel="2" x14ac:dyDescent="0.35">
      <c r="A119" s="7" t="s">
        <v>640</v>
      </c>
      <c r="B119" s="14" t="s">
        <v>641</v>
      </c>
      <c r="C119" s="166">
        <v>5104</v>
      </c>
      <c r="D119" s="166">
        <v>4719</v>
      </c>
      <c r="E119" s="166">
        <v>4190</v>
      </c>
      <c r="F119" s="166">
        <v>3274</v>
      </c>
      <c r="G119" s="72" t="s">
        <v>914</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row>
    <row r="120" spans="1:158" s="60" customFormat="1" ht="50" outlineLevel="2" x14ac:dyDescent="0.35">
      <c r="A120" s="102" t="s">
        <v>1610</v>
      </c>
      <c r="B120" s="103" t="s">
        <v>1611</v>
      </c>
      <c r="C120" s="167">
        <v>13001</v>
      </c>
      <c r="D120" s="167">
        <v>11701</v>
      </c>
      <c r="E120" s="167">
        <v>10400</v>
      </c>
      <c r="F120" s="167">
        <v>9101</v>
      </c>
      <c r="G120" s="105" t="s">
        <v>1612</v>
      </c>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row>
    <row r="121" spans="1:158" s="49" customFormat="1" ht="16.5" customHeight="1" outlineLevel="1" x14ac:dyDescent="0.35">
      <c r="A121" s="431" t="s">
        <v>1613</v>
      </c>
      <c r="B121" s="431"/>
      <c r="C121" s="431"/>
      <c r="D121" s="431"/>
      <c r="E121" s="431"/>
      <c r="F121" s="431"/>
      <c r="G121" s="43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row>
    <row r="122" spans="1:158" s="60" customFormat="1" ht="50" outlineLevel="2" x14ac:dyDescent="0.35">
      <c r="A122" s="7" t="s">
        <v>642</v>
      </c>
      <c r="B122" s="14" t="s">
        <v>643</v>
      </c>
      <c r="C122" s="166">
        <v>2898</v>
      </c>
      <c r="D122" s="166">
        <v>2640</v>
      </c>
      <c r="E122" s="166">
        <v>2226</v>
      </c>
      <c r="F122" s="166">
        <v>1812</v>
      </c>
      <c r="G122" s="72" t="s">
        <v>915</v>
      </c>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row>
    <row r="123" spans="1:158" s="60" customFormat="1" ht="50" outlineLevel="2" x14ac:dyDescent="0.35">
      <c r="A123" s="102" t="s">
        <v>1614</v>
      </c>
      <c r="B123" s="103" t="s">
        <v>1615</v>
      </c>
      <c r="C123" s="167">
        <v>7401</v>
      </c>
      <c r="D123" s="167">
        <v>6665</v>
      </c>
      <c r="E123" s="167">
        <v>5920</v>
      </c>
      <c r="F123" s="167">
        <v>5175</v>
      </c>
      <c r="G123" s="105" t="s">
        <v>1616</v>
      </c>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row>
    <row r="124" spans="1:158" s="49" customFormat="1" ht="16.5" customHeight="1" outlineLevel="1" x14ac:dyDescent="0.35">
      <c r="A124" s="431" t="s">
        <v>1617</v>
      </c>
      <c r="B124" s="431"/>
      <c r="C124" s="431"/>
      <c r="D124" s="431"/>
      <c r="E124" s="431"/>
      <c r="F124" s="431"/>
      <c r="G124" s="43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row>
    <row r="125" spans="1:158" s="60" customFormat="1" ht="40" outlineLevel="2" x14ac:dyDescent="0.35">
      <c r="A125" s="7" t="s">
        <v>636</v>
      </c>
      <c r="B125" s="14" t="s">
        <v>637</v>
      </c>
      <c r="C125" s="136">
        <v>2135</v>
      </c>
      <c r="D125" s="136">
        <v>1987</v>
      </c>
      <c r="E125" s="136">
        <v>1709</v>
      </c>
      <c r="F125" s="136">
        <v>1423</v>
      </c>
      <c r="G125" s="72" t="s">
        <v>912</v>
      </c>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row>
    <row r="126" spans="1:158" s="60" customFormat="1" ht="40" outlineLevel="2" x14ac:dyDescent="0.35">
      <c r="A126" s="102" t="s">
        <v>1412</v>
      </c>
      <c r="B126" s="103" t="s">
        <v>1413</v>
      </c>
      <c r="C126" s="113">
        <v>5336</v>
      </c>
      <c r="D126" s="113">
        <v>4980</v>
      </c>
      <c r="E126" s="113">
        <v>4267</v>
      </c>
      <c r="F126" s="113">
        <v>3554</v>
      </c>
      <c r="G126" s="105" t="s">
        <v>1414</v>
      </c>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row>
    <row r="127" spans="1:158" s="49" customFormat="1" ht="16.5" customHeight="1" outlineLevel="1" x14ac:dyDescent="0.35">
      <c r="A127" s="431" t="s">
        <v>1618</v>
      </c>
      <c r="B127" s="431"/>
      <c r="C127" s="431"/>
      <c r="D127" s="431"/>
      <c r="E127" s="431"/>
      <c r="F127" s="431"/>
      <c r="G127" s="43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row>
    <row r="128" spans="1:158" s="60" customFormat="1" ht="40" outlineLevel="2" x14ac:dyDescent="0.35">
      <c r="A128" s="7" t="s">
        <v>634</v>
      </c>
      <c r="B128" s="14" t="s">
        <v>635</v>
      </c>
      <c r="C128" s="136">
        <v>1986</v>
      </c>
      <c r="D128" s="136">
        <v>1846</v>
      </c>
      <c r="E128" s="136">
        <v>1562</v>
      </c>
      <c r="F128" s="136">
        <v>1278</v>
      </c>
      <c r="G128" s="72" t="s">
        <v>911</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row>
    <row r="129" spans="1:158" s="60" customFormat="1" ht="40" outlineLevel="2" x14ac:dyDescent="0.35">
      <c r="A129" s="102" t="s">
        <v>1415</v>
      </c>
      <c r="B129" s="103" t="s">
        <v>1416</v>
      </c>
      <c r="C129" s="113">
        <v>4965</v>
      </c>
      <c r="D129" s="113">
        <v>4484</v>
      </c>
      <c r="E129" s="113">
        <v>3794</v>
      </c>
      <c r="F129" s="113">
        <v>3172</v>
      </c>
      <c r="G129" s="105" t="s">
        <v>1417</v>
      </c>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row>
    <row r="130" spans="1:158" s="21" customFormat="1" ht="20.149999999999999" customHeight="1" x14ac:dyDescent="0.35">
      <c r="A130" s="398" t="s">
        <v>1619</v>
      </c>
      <c r="B130" s="398"/>
      <c r="C130" s="398"/>
      <c r="D130" s="398"/>
      <c r="E130" s="398"/>
      <c r="F130" s="398"/>
      <c r="G130" s="398"/>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row>
    <row r="131" spans="1:158" s="60" customFormat="1" ht="30" outlineLevel="1" x14ac:dyDescent="0.35">
      <c r="A131" s="7" t="s">
        <v>866</v>
      </c>
      <c r="B131" s="14" t="s">
        <v>867</v>
      </c>
      <c r="C131" s="166" t="s">
        <v>1604</v>
      </c>
      <c r="D131" s="166" t="s">
        <v>1604</v>
      </c>
      <c r="E131" s="166" t="s">
        <v>1604</v>
      </c>
      <c r="F131" s="166" t="s">
        <v>1604</v>
      </c>
      <c r="G131" s="72" t="s">
        <v>916</v>
      </c>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row>
    <row r="132" spans="1:158" s="49" customFormat="1" ht="14.25" customHeight="1" x14ac:dyDescent="0.35">
      <c r="A132" s="424"/>
      <c r="B132" s="424"/>
      <c r="C132" s="424"/>
      <c r="D132" s="424"/>
      <c r="E132" s="424"/>
      <c r="F132" s="424"/>
      <c r="G132" s="424"/>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row>
    <row r="133" spans="1:158" x14ac:dyDescent="0.35">
      <c r="A133" s="399" t="s">
        <v>1621</v>
      </c>
      <c r="B133" s="399"/>
      <c r="C133" s="399"/>
      <c r="D133" s="399"/>
      <c r="E133" s="399"/>
      <c r="F133" s="399"/>
      <c r="G133" s="399"/>
    </row>
    <row r="134" spans="1:158" s="61" customFormat="1" x14ac:dyDescent="0.35">
      <c r="A134" s="399" t="s">
        <v>1620</v>
      </c>
      <c r="B134" s="399"/>
      <c r="C134" s="399"/>
      <c r="D134" s="399"/>
      <c r="E134" s="399"/>
      <c r="F134" s="399"/>
      <c r="G134" s="399"/>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row>
    <row r="135" spans="1:158" x14ac:dyDescent="0.35">
      <c r="A135" s="399"/>
      <c r="B135" s="399"/>
      <c r="C135" s="399"/>
      <c r="D135" s="399"/>
      <c r="E135" s="399"/>
      <c r="F135" s="399"/>
      <c r="G135" s="399"/>
    </row>
  </sheetData>
  <sheetProtection formatCells="0" formatColumns="0" formatRows="0" insertColumns="0" insertRows="0" insertHyperlinks="0" deleteColumns="0" deleteRows="0" selectLockedCells="1" sort="0" autoFilter="0" pivotTables="0" selectUnlockedCells="1"/>
  <mergeCells count="60">
    <mergeCell ref="A134:G134"/>
    <mergeCell ref="C101:F101"/>
    <mergeCell ref="C102:F102"/>
    <mergeCell ref="C103:F103"/>
    <mergeCell ref="C104:F104"/>
    <mergeCell ref="C105:F105"/>
    <mergeCell ref="C98:F98"/>
    <mergeCell ref="C99:F99"/>
    <mergeCell ref="A37:G37"/>
    <mergeCell ref="A41:G41"/>
    <mergeCell ref="A49:G49"/>
    <mergeCell ref="A32:G32"/>
    <mergeCell ref="A33:G33"/>
    <mergeCell ref="A132:G132"/>
    <mergeCell ref="A113:G113"/>
    <mergeCell ref="A109:G109"/>
    <mergeCell ref="A110:G110"/>
    <mergeCell ref="A111:G111"/>
    <mergeCell ref="A112:G112"/>
    <mergeCell ref="A114:G114"/>
    <mergeCell ref="A115:G115"/>
    <mergeCell ref="A118:G118"/>
    <mergeCell ref="A121:G121"/>
    <mergeCell ref="A124:G124"/>
    <mergeCell ref="A127:G127"/>
    <mergeCell ref="A130:G130"/>
    <mergeCell ref="A100:G100"/>
    <mergeCell ref="A26:G26"/>
    <mergeCell ref="G4:G6"/>
    <mergeCell ref="C5:C6"/>
    <mergeCell ref="D5:D6"/>
    <mergeCell ref="E5:E6"/>
    <mergeCell ref="F5:F6"/>
    <mergeCell ref="A7:G7"/>
    <mergeCell ref="A8:G8"/>
    <mergeCell ref="A9:G9"/>
    <mergeCell ref="A10:G10"/>
    <mergeCell ref="A16:G16"/>
    <mergeCell ref="A22:G22"/>
    <mergeCell ref="A1:C1"/>
    <mergeCell ref="A2:C2"/>
    <mergeCell ref="A4:A6"/>
    <mergeCell ref="B4:B6"/>
    <mergeCell ref="C4:F4"/>
    <mergeCell ref="A135:G135"/>
    <mergeCell ref="A133:G133"/>
    <mergeCell ref="A45:G45"/>
    <mergeCell ref="A84:G84"/>
    <mergeCell ref="A53:G53"/>
    <mergeCell ref="A54:G54"/>
    <mergeCell ref="A60:G60"/>
    <mergeCell ref="A66:G66"/>
    <mergeCell ref="A72:G72"/>
    <mergeCell ref="A90:G90"/>
    <mergeCell ref="A106:G106"/>
    <mergeCell ref="A107:G107"/>
    <mergeCell ref="A108:G108"/>
    <mergeCell ref="A96:G96"/>
    <mergeCell ref="A78:G78"/>
    <mergeCell ref="C97:F97"/>
  </mergeCells>
  <pageMargins left="0.62992125984251968" right="0.23622047244094491" top="0.74803149606299213" bottom="0.74803149606299213" header="0.31496062992125984" footer="0.31496062992125984"/>
  <pageSetup paperSize="9" scale="58" fitToHeight="0" orientation="landscape" r:id="rId1"/>
  <rowBreaks count="1" manualBreakCount="1">
    <brk id="5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EV71"/>
  <sheetViews>
    <sheetView zoomScale="90" zoomScaleNormal="90" zoomScaleSheetLayoutView="80" zoomScalePageLayoutView="90" workbookViewId="0">
      <pane ySplit="7" topLeftCell="A38" activePane="bottomLeft" state="frozen"/>
      <selection pane="bottomLeft" activeCell="G40" sqref="G40"/>
    </sheetView>
  </sheetViews>
  <sheetFormatPr defaultColWidth="9" defaultRowHeight="14.5" outlineLevelRow="2" x14ac:dyDescent="0.35"/>
  <cols>
    <col min="1" max="1" width="22.75" style="60" customWidth="1"/>
    <col min="2" max="2" width="53.5" style="60" customWidth="1"/>
    <col min="3" max="3" width="12.25" style="49" customWidth="1"/>
    <col min="4" max="5" width="12.5" style="49" customWidth="1"/>
    <col min="6" max="6" width="15.25" style="49" customWidth="1"/>
    <col min="7" max="7" width="53.5" style="60" customWidth="1"/>
    <col min="8" max="152" width="9" style="41"/>
    <col min="153" max="16384" width="9" style="60"/>
  </cols>
  <sheetData>
    <row r="1" spans="1:152" s="59" customFormat="1" ht="12.5" x14ac:dyDescent="0.25">
      <c r="A1" s="434" t="s">
        <v>92</v>
      </c>
      <c r="B1" s="434"/>
      <c r="C1" s="434"/>
    </row>
    <row r="2" spans="1:152" s="59" customFormat="1" ht="12.5" x14ac:dyDescent="0.25">
      <c r="A2" s="434" t="s">
        <v>93</v>
      </c>
      <c r="B2" s="434"/>
      <c r="C2" s="434"/>
    </row>
    <row r="4" spans="1:152" s="10" customFormat="1" ht="15" customHeight="1" x14ac:dyDescent="0.35">
      <c r="A4" s="409" t="s">
        <v>1</v>
      </c>
      <c r="B4" s="410" t="s">
        <v>97</v>
      </c>
      <c r="C4" s="411" t="s">
        <v>555</v>
      </c>
      <c r="D4" s="411"/>
      <c r="E4" s="411"/>
      <c r="F4" s="411"/>
      <c r="G4" s="411" t="s">
        <v>2</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row>
    <row r="5" spans="1:152" s="10" customFormat="1" ht="15" customHeight="1" x14ac:dyDescent="0.35">
      <c r="A5" s="409"/>
      <c r="B5" s="410"/>
      <c r="C5" s="411" t="s">
        <v>103</v>
      </c>
      <c r="D5" s="411" t="s">
        <v>104</v>
      </c>
      <c r="E5" s="411" t="s">
        <v>105</v>
      </c>
      <c r="F5" s="411" t="s">
        <v>106</v>
      </c>
      <c r="G5" s="41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row>
    <row r="6" spans="1:152" s="10" customFormat="1" ht="15" customHeight="1" x14ac:dyDescent="0.35">
      <c r="A6" s="409"/>
      <c r="B6" s="410"/>
      <c r="C6" s="411"/>
      <c r="D6" s="411"/>
      <c r="E6" s="411"/>
      <c r="F6" s="411"/>
      <c r="G6" s="41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row>
    <row r="7" spans="1:152" ht="20.25" customHeight="1" x14ac:dyDescent="0.35">
      <c r="A7" s="415" t="s">
        <v>619</v>
      </c>
      <c r="B7" s="416"/>
      <c r="C7" s="416"/>
      <c r="D7" s="416"/>
      <c r="E7" s="416"/>
      <c r="F7" s="416"/>
      <c r="G7" s="417"/>
    </row>
    <row r="8" spans="1:152" s="49" customFormat="1" x14ac:dyDescent="0.35">
      <c r="A8" s="435" t="s">
        <v>3</v>
      </c>
      <c r="B8" s="435"/>
      <c r="C8" s="435"/>
      <c r="D8" s="435"/>
      <c r="E8" s="435"/>
      <c r="F8" s="435"/>
      <c r="G8" s="435"/>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152" s="96" customFormat="1" ht="20.149999999999999" customHeight="1" x14ac:dyDescent="0.35">
      <c r="A9" s="398" t="s">
        <v>48</v>
      </c>
      <c r="B9" s="398"/>
      <c r="C9" s="398"/>
      <c r="D9" s="398"/>
      <c r="E9" s="398"/>
      <c r="F9" s="398"/>
      <c r="G9" s="398"/>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row>
    <row r="10" spans="1:152" s="96" customFormat="1" ht="18" customHeight="1" outlineLevel="1" x14ac:dyDescent="0.35">
      <c r="A10" s="431" t="s">
        <v>597</v>
      </c>
      <c r="B10" s="431"/>
      <c r="C10" s="431"/>
      <c r="D10" s="431"/>
      <c r="E10" s="431"/>
      <c r="F10" s="431"/>
      <c r="G10" s="431"/>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row>
    <row r="11" spans="1:152" ht="30" outlineLevel="1" x14ac:dyDescent="0.35">
      <c r="A11" s="7" t="s">
        <v>598</v>
      </c>
      <c r="B11" s="14" t="s">
        <v>620</v>
      </c>
      <c r="C11" s="127">
        <v>3000</v>
      </c>
      <c r="D11" s="127">
        <v>2780</v>
      </c>
      <c r="E11" s="127">
        <v>2450</v>
      </c>
      <c r="F11" s="127">
        <v>1900</v>
      </c>
      <c r="G11" s="72" t="s">
        <v>663</v>
      </c>
    </row>
    <row r="12" spans="1:152" ht="20" outlineLevel="2" x14ac:dyDescent="0.35">
      <c r="A12" s="7"/>
      <c r="B12" s="14"/>
      <c r="C12" s="127"/>
      <c r="D12" s="127"/>
      <c r="E12" s="127"/>
      <c r="F12" s="127"/>
      <c r="G12" s="55" t="s">
        <v>739</v>
      </c>
    </row>
    <row r="13" spans="1:152" s="59" customFormat="1" ht="24" outlineLevel="2" x14ac:dyDescent="0.35">
      <c r="A13" s="109" t="s">
        <v>599</v>
      </c>
      <c r="B13" s="110" t="s">
        <v>600</v>
      </c>
      <c r="C13" s="131">
        <f>C11*0.2</f>
        <v>600</v>
      </c>
      <c r="D13" s="131">
        <f>D11*0.2</f>
        <v>556</v>
      </c>
      <c r="E13" s="131">
        <f>E11*0.2</f>
        <v>490</v>
      </c>
      <c r="F13" s="131">
        <f>F11*0.2</f>
        <v>380</v>
      </c>
      <c r="G13" s="111" t="s">
        <v>419</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row>
    <row r="14" spans="1:152" s="96" customFormat="1" ht="21" customHeight="1" outlineLevel="1" x14ac:dyDescent="0.35">
      <c r="A14" s="431" t="s">
        <v>49</v>
      </c>
      <c r="B14" s="431"/>
      <c r="C14" s="431"/>
      <c r="D14" s="431"/>
      <c r="E14" s="431"/>
      <c r="F14" s="431"/>
      <c r="G14" s="431"/>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row>
    <row r="15" spans="1:152" ht="30" outlineLevel="1" x14ac:dyDescent="0.35">
      <c r="A15" s="7" t="s">
        <v>601</v>
      </c>
      <c r="B15" s="14" t="s">
        <v>602</v>
      </c>
      <c r="C15" s="127">
        <v>8550</v>
      </c>
      <c r="D15" s="127">
        <v>7930</v>
      </c>
      <c r="E15" s="127">
        <v>6970</v>
      </c>
      <c r="F15" s="127">
        <v>5390</v>
      </c>
      <c r="G15" s="72" t="s">
        <v>664</v>
      </c>
    </row>
    <row r="16" spans="1:152" ht="20" outlineLevel="2" x14ac:dyDescent="0.35">
      <c r="A16" s="7"/>
      <c r="B16" s="14"/>
      <c r="C16" s="127"/>
      <c r="D16" s="127"/>
      <c r="E16" s="127"/>
      <c r="F16" s="127"/>
      <c r="G16" s="55" t="s">
        <v>739</v>
      </c>
    </row>
    <row r="17" spans="1:152" s="59" customFormat="1" ht="24" outlineLevel="2" x14ac:dyDescent="0.35">
      <c r="A17" s="109" t="s">
        <v>603</v>
      </c>
      <c r="B17" s="110" t="s">
        <v>604</v>
      </c>
      <c r="C17" s="131">
        <f>C15*0.2</f>
        <v>1710</v>
      </c>
      <c r="D17" s="131">
        <f>D15*0.2</f>
        <v>1586</v>
      </c>
      <c r="E17" s="131">
        <f>E15*0.2</f>
        <v>1394</v>
      </c>
      <c r="F17" s="131">
        <f>F15*0.2</f>
        <v>1078</v>
      </c>
      <c r="G17" s="111" t="s">
        <v>419</v>
      </c>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row>
    <row r="18" spans="1:152" s="96" customFormat="1" ht="20.149999999999999" customHeight="1" x14ac:dyDescent="0.35">
      <c r="A18" s="398" t="s">
        <v>50</v>
      </c>
      <c r="B18" s="398"/>
      <c r="C18" s="398"/>
      <c r="D18" s="398"/>
      <c r="E18" s="398"/>
      <c r="F18" s="398"/>
      <c r="G18" s="398"/>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row>
    <row r="19" spans="1:152" s="96" customFormat="1" ht="13.5" outlineLevel="1" x14ac:dyDescent="0.35">
      <c r="A19" s="431" t="s">
        <v>51</v>
      </c>
      <c r="B19" s="431"/>
      <c r="C19" s="431"/>
      <c r="D19" s="431"/>
      <c r="E19" s="431"/>
      <c r="F19" s="431"/>
      <c r="G19" s="431"/>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row>
    <row r="20" spans="1:152" ht="30" outlineLevel="1" x14ac:dyDescent="0.35">
      <c r="A20" s="7" t="s">
        <v>605</v>
      </c>
      <c r="B20" s="14" t="s">
        <v>606</v>
      </c>
      <c r="C20" s="127">
        <v>7900</v>
      </c>
      <c r="D20" s="127">
        <v>7100</v>
      </c>
      <c r="E20" s="127">
        <v>5950</v>
      </c>
      <c r="F20" s="127">
        <v>4350</v>
      </c>
      <c r="G20" s="72" t="s">
        <v>664</v>
      </c>
    </row>
    <row r="21" spans="1:152" outlineLevel="2" x14ac:dyDescent="0.35">
      <c r="A21" s="7"/>
      <c r="B21" s="14"/>
      <c r="C21" s="127"/>
      <c r="D21" s="127"/>
      <c r="E21" s="127"/>
      <c r="F21" s="127"/>
      <c r="G21" s="55" t="s">
        <v>109</v>
      </c>
    </row>
    <row r="22" spans="1:152" s="59" customFormat="1" ht="24" outlineLevel="2" x14ac:dyDescent="0.35">
      <c r="A22" s="109" t="s">
        <v>607</v>
      </c>
      <c r="B22" s="110" t="s">
        <v>608</v>
      </c>
      <c r="C22" s="131">
        <f>C20*0.2</f>
        <v>1580</v>
      </c>
      <c r="D22" s="131">
        <f>D20*0.2</f>
        <v>1420</v>
      </c>
      <c r="E22" s="131">
        <f>E20*0.2</f>
        <v>1190</v>
      </c>
      <c r="F22" s="131">
        <f>F20*0.2</f>
        <v>870</v>
      </c>
      <c r="G22" s="111" t="s">
        <v>419</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row>
    <row r="23" spans="1:152" s="96" customFormat="1" ht="13.5" outlineLevel="1" x14ac:dyDescent="0.35">
      <c r="A23" s="431" t="s">
        <v>53</v>
      </c>
      <c r="B23" s="431"/>
      <c r="C23" s="431"/>
      <c r="D23" s="431"/>
      <c r="E23" s="431"/>
      <c r="F23" s="431"/>
      <c r="G23" s="431"/>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row>
    <row r="24" spans="1:152" ht="30" outlineLevel="1" x14ac:dyDescent="0.35">
      <c r="A24" s="7" t="s">
        <v>609</v>
      </c>
      <c r="B24" s="14" t="s">
        <v>610</v>
      </c>
      <c r="C24" s="127">
        <v>1600</v>
      </c>
      <c r="D24" s="127">
        <v>1450</v>
      </c>
      <c r="E24" s="127">
        <v>1200</v>
      </c>
      <c r="F24" s="127">
        <v>900</v>
      </c>
      <c r="G24" s="72" t="s">
        <v>664</v>
      </c>
    </row>
    <row r="25" spans="1:152" outlineLevel="2" x14ac:dyDescent="0.35">
      <c r="A25" s="7"/>
      <c r="B25" s="14"/>
      <c r="C25" s="127"/>
      <c r="D25" s="127"/>
      <c r="E25" s="127"/>
      <c r="F25" s="127"/>
      <c r="G25" s="55" t="s">
        <v>471</v>
      </c>
    </row>
    <row r="26" spans="1:152" s="59" customFormat="1" ht="24" outlineLevel="2" x14ac:dyDescent="0.35">
      <c r="A26" s="109" t="s">
        <v>611</v>
      </c>
      <c r="B26" s="110" t="s">
        <v>612</v>
      </c>
      <c r="C26" s="131">
        <f>C24*0.2</f>
        <v>320</v>
      </c>
      <c r="D26" s="131">
        <f>D24*0.2</f>
        <v>290</v>
      </c>
      <c r="E26" s="131">
        <f>E24*0.2</f>
        <v>240</v>
      </c>
      <c r="F26" s="131">
        <f>F24*0.2</f>
        <v>180</v>
      </c>
      <c r="G26" s="111" t="s">
        <v>419</v>
      </c>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row>
    <row r="27" spans="1:152" s="96" customFormat="1" ht="20.149999999999999" customHeight="1" x14ac:dyDescent="0.35">
      <c r="A27" s="398" t="s">
        <v>54</v>
      </c>
      <c r="B27" s="398"/>
      <c r="C27" s="398"/>
      <c r="D27" s="398"/>
      <c r="E27" s="398"/>
      <c r="F27" s="398"/>
      <c r="G27" s="398"/>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row>
    <row r="28" spans="1:152" s="96" customFormat="1" ht="17.25" customHeight="1" outlineLevel="1" x14ac:dyDescent="0.35">
      <c r="A28" s="431" t="s">
        <v>51</v>
      </c>
      <c r="B28" s="431"/>
      <c r="C28" s="431"/>
      <c r="D28" s="431"/>
      <c r="E28" s="431"/>
      <c r="F28" s="431"/>
      <c r="G28" s="431"/>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row>
    <row r="29" spans="1:152" ht="30" outlineLevel="1" x14ac:dyDescent="0.35">
      <c r="A29" s="7" t="s">
        <v>613</v>
      </c>
      <c r="B29" s="14" t="s">
        <v>621</v>
      </c>
      <c r="C29" s="127">
        <v>2800</v>
      </c>
      <c r="D29" s="127">
        <v>2500</v>
      </c>
      <c r="E29" s="127">
        <v>2100</v>
      </c>
      <c r="F29" s="127">
        <v>1550</v>
      </c>
      <c r="G29" s="72" t="s">
        <v>663</v>
      </c>
    </row>
    <row r="30" spans="1:152" outlineLevel="2" x14ac:dyDescent="0.35">
      <c r="A30" s="7"/>
      <c r="B30" s="14"/>
      <c r="C30" s="127"/>
      <c r="D30" s="127"/>
      <c r="E30" s="127"/>
      <c r="F30" s="127"/>
      <c r="G30" s="55" t="s">
        <v>109</v>
      </c>
    </row>
    <row r="31" spans="1:152" s="59" customFormat="1" ht="24" outlineLevel="2" x14ac:dyDescent="0.35">
      <c r="A31" s="109" t="s">
        <v>614</v>
      </c>
      <c r="B31" s="110" t="s">
        <v>615</v>
      </c>
      <c r="C31" s="131">
        <f>C29*0.2</f>
        <v>560</v>
      </c>
      <c r="D31" s="131">
        <f>D29*0.2</f>
        <v>500</v>
      </c>
      <c r="E31" s="131">
        <f>E29*0.2</f>
        <v>420</v>
      </c>
      <c r="F31" s="131">
        <f>F29*0.2</f>
        <v>310</v>
      </c>
      <c r="G31" s="111" t="s">
        <v>419</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row>
    <row r="32" spans="1:152" s="96" customFormat="1" ht="16.5" customHeight="1" outlineLevel="1" x14ac:dyDescent="0.35">
      <c r="A32" s="431" t="s">
        <v>53</v>
      </c>
      <c r="B32" s="431"/>
      <c r="C32" s="431"/>
      <c r="D32" s="431"/>
      <c r="E32" s="431"/>
      <c r="F32" s="431"/>
      <c r="G32" s="431"/>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row>
    <row r="33" spans="1:152" ht="30" outlineLevel="1" x14ac:dyDescent="0.35">
      <c r="A33" s="7" t="s">
        <v>616</v>
      </c>
      <c r="B33" s="14" t="s">
        <v>622</v>
      </c>
      <c r="C33" s="127">
        <v>560</v>
      </c>
      <c r="D33" s="127">
        <v>500</v>
      </c>
      <c r="E33" s="127">
        <v>400</v>
      </c>
      <c r="F33" s="127">
        <v>300</v>
      </c>
      <c r="G33" s="72" t="s">
        <v>663</v>
      </c>
    </row>
    <row r="34" spans="1:152" outlineLevel="2" x14ac:dyDescent="0.35">
      <c r="A34" s="7"/>
      <c r="B34" s="14"/>
      <c r="C34" s="127"/>
      <c r="D34" s="127"/>
      <c r="E34" s="127"/>
      <c r="F34" s="127"/>
      <c r="G34" s="55" t="s">
        <v>471</v>
      </c>
    </row>
    <row r="35" spans="1:152" s="59" customFormat="1" ht="24" outlineLevel="2" x14ac:dyDescent="0.35">
      <c r="A35" s="109" t="s">
        <v>617</v>
      </c>
      <c r="B35" s="110" t="s">
        <v>618</v>
      </c>
      <c r="C35" s="131">
        <f>C33*0.2</f>
        <v>112</v>
      </c>
      <c r="D35" s="131">
        <f>D33*0.2</f>
        <v>100</v>
      </c>
      <c r="E35" s="131">
        <f>E33*0.2</f>
        <v>80</v>
      </c>
      <c r="F35" s="131">
        <f>F33*0.2</f>
        <v>60</v>
      </c>
      <c r="G35" s="111" t="s">
        <v>419</v>
      </c>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row>
    <row r="36" spans="1:152" s="21" customFormat="1" ht="20.149999999999999" customHeight="1" x14ac:dyDescent="0.35">
      <c r="A36" s="398" t="s">
        <v>458</v>
      </c>
      <c r="B36" s="398"/>
      <c r="C36" s="398"/>
      <c r="D36" s="398"/>
      <c r="E36" s="398"/>
      <c r="F36" s="398"/>
      <c r="G36" s="398"/>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row>
    <row r="37" spans="1:152" s="21" customFormat="1" ht="25" x14ac:dyDescent="0.35">
      <c r="A37" s="7" t="s">
        <v>442</v>
      </c>
      <c r="B37" s="14" t="s">
        <v>443</v>
      </c>
      <c r="C37" s="433">
        <v>1380</v>
      </c>
      <c r="D37" s="433"/>
      <c r="E37" s="433"/>
      <c r="F37" s="433"/>
      <c r="G37" s="55"/>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152" s="21" customFormat="1" ht="20.149999999999999" customHeight="1" x14ac:dyDescent="0.35">
      <c r="A38" s="398" t="s">
        <v>500</v>
      </c>
      <c r="B38" s="398"/>
      <c r="C38" s="398"/>
      <c r="D38" s="398"/>
      <c r="E38" s="398"/>
      <c r="F38" s="398"/>
      <c r="G38" s="398"/>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row>
    <row r="39" spans="1:152" s="59" customFormat="1" ht="50" x14ac:dyDescent="0.35">
      <c r="A39" s="106" t="s">
        <v>20</v>
      </c>
      <c r="B39" s="106" t="s">
        <v>156</v>
      </c>
      <c r="C39" s="438" t="s">
        <v>501</v>
      </c>
      <c r="D39" s="439"/>
      <c r="E39" s="439"/>
      <c r="F39" s="440"/>
      <c r="G39" s="108" t="s">
        <v>445</v>
      </c>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row>
    <row r="40" spans="1:152" s="59" customFormat="1" ht="50" x14ac:dyDescent="0.35">
      <c r="A40" s="11" t="s">
        <v>21</v>
      </c>
      <c r="B40" s="11" t="s">
        <v>157</v>
      </c>
      <c r="C40" s="441" t="s">
        <v>502</v>
      </c>
      <c r="D40" s="442"/>
      <c r="E40" s="442"/>
      <c r="F40" s="443"/>
      <c r="G40" s="55" t="s">
        <v>3765</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row>
    <row r="41" spans="1:152" s="59" customFormat="1" ht="50" x14ac:dyDescent="0.35">
      <c r="A41" s="106" t="s">
        <v>22</v>
      </c>
      <c r="B41" s="106" t="s">
        <v>158</v>
      </c>
      <c r="C41" s="444" t="s">
        <v>647</v>
      </c>
      <c r="D41" s="445"/>
      <c r="E41" s="445"/>
      <c r="F41" s="446"/>
      <c r="G41" s="108" t="s">
        <v>448</v>
      </c>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row>
    <row r="42" spans="1:152" s="59" customFormat="1" ht="71.25" customHeight="1" x14ac:dyDescent="0.35">
      <c r="A42" s="11" t="s">
        <v>23</v>
      </c>
      <c r="B42" s="11" t="s">
        <v>159</v>
      </c>
      <c r="C42" s="441" t="s">
        <v>501</v>
      </c>
      <c r="D42" s="442"/>
      <c r="E42" s="442"/>
      <c r="F42" s="443"/>
      <c r="G42" s="55" t="s">
        <v>449</v>
      </c>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row>
    <row r="43" spans="1:152" s="59" customFormat="1" ht="74.25" customHeight="1" x14ac:dyDescent="0.35">
      <c r="A43" s="106" t="s">
        <v>24</v>
      </c>
      <c r="B43" s="106" t="s">
        <v>160</v>
      </c>
      <c r="C43" s="438" t="s">
        <v>502</v>
      </c>
      <c r="D43" s="439"/>
      <c r="E43" s="439"/>
      <c r="F43" s="440"/>
      <c r="G43" s="108" t="s">
        <v>3766</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row>
    <row r="44" spans="1:152" s="49" customFormat="1" ht="16.5" customHeight="1" x14ac:dyDescent="0.3">
      <c r="A44" s="447"/>
      <c r="B44" s="447"/>
      <c r="C44" s="447"/>
      <c r="D44" s="447"/>
      <c r="E44" s="447"/>
      <c r="F44" s="447"/>
      <c r="G44" s="447"/>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row>
    <row r="45" spans="1:152" s="61" customFormat="1" x14ac:dyDescent="0.35">
      <c r="A45" s="448" t="s">
        <v>1294</v>
      </c>
      <c r="B45" s="449"/>
      <c r="C45" s="449"/>
      <c r="D45" s="449"/>
      <c r="E45" s="449"/>
      <c r="F45" s="449"/>
      <c r="G45" s="450"/>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row>
    <row r="46" spans="1:152" s="61" customFormat="1" x14ac:dyDescent="0.35">
      <c r="A46" s="448" t="s">
        <v>1289</v>
      </c>
      <c r="B46" s="449"/>
      <c r="C46" s="449"/>
      <c r="D46" s="449"/>
      <c r="E46" s="449"/>
      <c r="F46" s="449"/>
      <c r="G46" s="450"/>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row>
    <row r="47" spans="1:152" s="61" customFormat="1" x14ac:dyDescent="0.35">
      <c r="A47" s="400" t="s">
        <v>665</v>
      </c>
      <c r="B47" s="401"/>
      <c r="C47" s="401"/>
      <c r="D47" s="401"/>
      <c r="E47" s="401"/>
      <c r="F47" s="401"/>
      <c r="G47" s="436"/>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row>
    <row r="48" spans="1:152" s="61" customFormat="1" ht="16.5" customHeight="1" x14ac:dyDescent="0.35">
      <c r="A48" s="400" t="s">
        <v>857</v>
      </c>
      <c r="B48" s="401"/>
      <c r="C48" s="401"/>
      <c r="D48" s="401"/>
      <c r="E48" s="401"/>
      <c r="F48" s="401"/>
      <c r="G48" s="436"/>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row>
    <row r="49" spans="1:152" s="49" customFormat="1" ht="20.149999999999999" customHeight="1" x14ac:dyDescent="0.35">
      <c r="A49" s="415" t="s">
        <v>161</v>
      </c>
      <c r="B49" s="416"/>
      <c r="C49" s="416"/>
      <c r="D49" s="416"/>
      <c r="E49" s="416"/>
      <c r="F49" s="416"/>
      <c r="G49" s="417"/>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row>
    <row r="50" spans="1:152" s="96" customFormat="1" ht="13.5" x14ac:dyDescent="0.35">
      <c r="A50" s="435" t="s">
        <v>3</v>
      </c>
      <c r="B50" s="435"/>
      <c r="C50" s="435"/>
      <c r="D50" s="435"/>
      <c r="E50" s="435"/>
      <c r="F50" s="435"/>
      <c r="G50" s="43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row>
    <row r="51" spans="1:152" ht="30" x14ac:dyDescent="0.35">
      <c r="A51" s="7" t="s">
        <v>868</v>
      </c>
      <c r="B51" s="7" t="s">
        <v>869</v>
      </c>
      <c r="C51" s="157" t="s">
        <v>1604</v>
      </c>
      <c r="D51" s="157" t="s">
        <v>1604</v>
      </c>
      <c r="E51" s="166" t="s">
        <v>1604</v>
      </c>
      <c r="F51" s="166" t="s">
        <v>1604</v>
      </c>
      <c r="G51" s="72" t="s">
        <v>1622</v>
      </c>
    </row>
    <row r="52" spans="1:152" s="49" customFormat="1" ht="16.5" customHeight="1" x14ac:dyDescent="0.3">
      <c r="A52" s="447"/>
      <c r="B52" s="447"/>
      <c r="C52" s="447"/>
      <c r="D52" s="447"/>
      <c r="E52" s="447"/>
      <c r="F52" s="447"/>
      <c r="G52" s="447"/>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row>
    <row r="53" spans="1:152" x14ac:dyDescent="0.35">
      <c r="A53" s="399" t="s">
        <v>1624</v>
      </c>
      <c r="B53" s="399"/>
      <c r="C53" s="399"/>
      <c r="D53" s="399"/>
      <c r="E53" s="399"/>
      <c r="F53" s="399"/>
      <c r="G53" s="399"/>
    </row>
    <row r="54" spans="1:152" s="61" customFormat="1" x14ac:dyDescent="0.35">
      <c r="A54" s="448" t="s">
        <v>1623</v>
      </c>
      <c r="B54" s="449"/>
      <c r="C54" s="449"/>
      <c r="D54" s="449"/>
      <c r="E54" s="449"/>
      <c r="F54" s="449"/>
      <c r="G54" s="450"/>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row>
    <row r="56" spans="1:152" ht="20.25" customHeight="1" x14ac:dyDescent="0.35">
      <c r="A56" s="415" t="s">
        <v>870</v>
      </c>
      <c r="B56" s="416"/>
      <c r="C56" s="416"/>
      <c r="D56" s="416"/>
      <c r="E56" s="416"/>
      <c r="F56" s="416"/>
      <c r="G56" s="417"/>
    </row>
    <row r="57" spans="1:152" s="49" customFormat="1" x14ac:dyDescent="0.35">
      <c r="A57" s="435" t="s">
        <v>3</v>
      </c>
      <c r="B57" s="435"/>
      <c r="C57" s="435"/>
      <c r="D57" s="435"/>
      <c r="E57" s="435"/>
      <c r="F57" s="435"/>
      <c r="G57" s="435"/>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152" s="96" customFormat="1" ht="20.149999999999999" customHeight="1" x14ac:dyDescent="0.35">
      <c r="A58" s="398" t="s">
        <v>50</v>
      </c>
      <c r="B58" s="398"/>
      <c r="C58" s="398"/>
      <c r="D58" s="398"/>
      <c r="E58" s="398"/>
      <c r="F58" s="398"/>
      <c r="G58" s="398"/>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row>
    <row r="59" spans="1:152" s="96" customFormat="1" ht="18" customHeight="1" outlineLevel="1" x14ac:dyDescent="0.35">
      <c r="A59" s="431" t="s">
        <v>871</v>
      </c>
      <c r="B59" s="431"/>
      <c r="C59" s="431"/>
      <c r="D59" s="431"/>
      <c r="E59" s="431"/>
      <c r="F59" s="431"/>
      <c r="G59" s="431"/>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row>
    <row r="60" spans="1:152" ht="50" outlineLevel="1" x14ac:dyDescent="0.35">
      <c r="A60" s="102" t="s">
        <v>872</v>
      </c>
      <c r="B60" s="103" t="s">
        <v>873</v>
      </c>
      <c r="C60" s="158">
        <v>10210</v>
      </c>
      <c r="D60" s="158">
        <v>9080</v>
      </c>
      <c r="E60" s="158">
        <v>7670</v>
      </c>
      <c r="F60" s="158">
        <v>5830</v>
      </c>
      <c r="G60" s="105" t="s">
        <v>874</v>
      </c>
    </row>
    <row r="61" spans="1:152" ht="20" outlineLevel="2" x14ac:dyDescent="0.35">
      <c r="A61" s="102"/>
      <c r="B61" s="103"/>
      <c r="C61" s="161"/>
      <c r="D61" s="161"/>
      <c r="E61" s="161"/>
      <c r="F61" s="161"/>
      <c r="G61" s="108" t="s">
        <v>875</v>
      </c>
    </row>
    <row r="62" spans="1:152" s="59" customFormat="1" ht="27.75" customHeight="1" outlineLevel="2" x14ac:dyDescent="0.35">
      <c r="A62" s="80" t="s">
        <v>876</v>
      </c>
      <c r="B62" s="79" t="s">
        <v>877</v>
      </c>
      <c r="C62" s="130">
        <f>C60*0.2</f>
        <v>2042</v>
      </c>
      <c r="D62" s="130">
        <f>D60*0.2</f>
        <v>1816</v>
      </c>
      <c r="E62" s="130">
        <f>E60*0.2</f>
        <v>1534</v>
      </c>
      <c r="F62" s="130">
        <f>F60*0.2</f>
        <v>1166</v>
      </c>
      <c r="G62" s="133" t="s">
        <v>419</v>
      </c>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row>
    <row r="63" spans="1:152" s="96" customFormat="1" ht="18" customHeight="1" outlineLevel="1" x14ac:dyDescent="0.35">
      <c r="A63" s="431" t="s">
        <v>878</v>
      </c>
      <c r="B63" s="431"/>
      <c r="C63" s="431"/>
      <c r="D63" s="431"/>
      <c r="E63" s="431"/>
      <c r="F63" s="431"/>
      <c r="G63" s="431"/>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row>
    <row r="64" spans="1:152" ht="50" outlineLevel="1" x14ac:dyDescent="0.35">
      <c r="A64" s="102" t="s">
        <v>879</v>
      </c>
      <c r="B64" s="103" t="s">
        <v>880</v>
      </c>
      <c r="C64" s="158">
        <v>9790</v>
      </c>
      <c r="D64" s="158">
        <v>8500</v>
      </c>
      <c r="E64" s="158">
        <v>6960</v>
      </c>
      <c r="F64" s="158">
        <v>5100</v>
      </c>
      <c r="G64" s="105" t="s">
        <v>881</v>
      </c>
    </row>
    <row r="65" spans="1:152" ht="20" outlineLevel="2" x14ac:dyDescent="0.35">
      <c r="A65" s="102"/>
      <c r="B65" s="103"/>
      <c r="C65" s="161"/>
      <c r="D65" s="161"/>
      <c r="E65" s="161"/>
      <c r="F65" s="161"/>
      <c r="G65" s="108" t="s">
        <v>882</v>
      </c>
    </row>
    <row r="66" spans="1:152" s="59" customFormat="1" ht="36" outlineLevel="2" x14ac:dyDescent="0.35">
      <c r="A66" s="80" t="s">
        <v>883</v>
      </c>
      <c r="B66" s="79" t="s">
        <v>884</v>
      </c>
      <c r="C66" s="130">
        <f>C64*0.2</f>
        <v>1958</v>
      </c>
      <c r="D66" s="130">
        <f>D64*0.2</f>
        <v>1700</v>
      </c>
      <c r="E66" s="130">
        <f>E64*0.2</f>
        <v>1392</v>
      </c>
      <c r="F66" s="130">
        <f>F64*0.2</f>
        <v>1020</v>
      </c>
      <c r="G66" s="133" t="s">
        <v>419</v>
      </c>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row>
    <row r="67" spans="1:152" s="96" customFormat="1" ht="18" customHeight="1" outlineLevel="1" x14ac:dyDescent="0.35">
      <c r="A67" s="431" t="s">
        <v>885</v>
      </c>
      <c r="B67" s="431"/>
      <c r="C67" s="431"/>
      <c r="D67" s="431"/>
      <c r="E67" s="431"/>
      <c r="F67" s="431"/>
      <c r="G67" s="431"/>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row>
    <row r="68" spans="1:152" ht="50" outlineLevel="1" x14ac:dyDescent="0.35">
      <c r="A68" s="102" t="s">
        <v>886</v>
      </c>
      <c r="B68" s="103" t="s">
        <v>887</v>
      </c>
      <c r="C68" s="158">
        <v>5380</v>
      </c>
      <c r="D68" s="158">
        <v>4540</v>
      </c>
      <c r="E68" s="158">
        <v>3630</v>
      </c>
      <c r="F68" s="158">
        <v>2690</v>
      </c>
      <c r="G68" s="105" t="s">
        <v>888</v>
      </c>
    </row>
    <row r="69" spans="1:152" ht="20" outlineLevel="2" x14ac:dyDescent="0.35">
      <c r="A69" s="102"/>
      <c r="B69" s="103"/>
      <c r="C69" s="161"/>
      <c r="D69" s="161"/>
      <c r="E69" s="161"/>
      <c r="F69" s="161"/>
      <c r="G69" s="108" t="s">
        <v>889</v>
      </c>
    </row>
    <row r="70" spans="1:152" s="59" customFormat="1" ht="36" outlineLevel="2" x14ac:dyDescent="0.35">
      <c r="A70" s="80" t="s">
        <v>890</v>
      </c>
      <c r="B70" s="79" t="s">
        <v>891</v>
      </c>
      <c r="C70" s="130">
        <f>C68*0.2</f>
        <v>1076</v>
      </c>
      <c r="D70" s="130">
        <f>D68*0.2</f>
        <v>908</v>
      </c>
      <c r="E70" s="130">
        <f>E68*0.2</f>
        <v>726</v>
      </c>
      <c r="F70" s="130">
        <f>F68*0.2</f>
        <v>538</v>
      </c>
      <c r="G70" s="133" t="s">
        <v>419</v>
      </c>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row>
    <row r="71" spans="1:152" s="49" customFormat="1" ht="16.5" customHeight="1" x14ac:dyDescent="0.35">
      <c r="A71" s="447"/>
      <c r="B71" s="447"/>
      <c r="C71" s="447"/>
      <c r="D71" s="447"/>
      <c r="E71" s="447"/>
      <c r="F71" s="447"/>
      <c r="G71" s="447"/>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row>
  </sheetData>
  <sheetProtection formatCells="0" formatColumns="0" formatRows="0" insertColumns="0" insertRows="0" insertHyperlinks="0" deleteColumns="0" deleteRows="0" selectLockedCells="1" sort="0" autoFilter="0" pivotTables="0" selectUnlockedCells="1"/>
  <mergeCells count="46">
    <mergeCell ref="A54:G54"/>
    <mergeCell ref="C43:F43"/>
    <mergeCell ref="A45:G45"/>
    <mergeCell ref="A46:G46"/>
    <mergeCell ref="A47:G47"/>
    <mergeCell ref="A48:G48"/>
    <mergeCell ref="A53:G53"/>
    <mergeCell ref="C42:F42"/>
    <mergeCell ref="A28:G28"/>
    <mergeCell ref="A49:G49"/>
    <mergeCell ref="A36:G36"/>
    <mergeCell ref="C37:F37"/>
    <mergeCell ref="C39:F39"/>
    <mergeCell ref="C40:F40"/>
    <mergeCell ref="C41:F41"/>
    <mergeCell ref="A10:G10"/>
    <mergeCell ref="A18:G18"/>
    <mergeCell ref="A14:G14"/>
    <mergeCell ref="A32:G32"/>
    <mergeCell ref="A27:G27"/>
    <mergeCell ref="A1:C1"/>
    <mergeCell ref="A2:C2"/>
    <mergeCell ref="A4:A6"/>
    <mergeCell ref="B4:B6"/>
    <mergeCell ref="C4:F4"/>
    <mergeCell ref="A56:G56"/>
    <mergeCell ref="A57:G57"/>
    <mergeCell ref="G4:G6"/>
    <mergeCell ref="C5:C6"/>
    <mergeCell ref="D5:D6"/>
    <mergeCell ref="E5:E6"/>
    <mergeCell ref="F5:F6"/>
    <mergeCell ref="A50:G50"/>
    <mergeCell ref="A52:G52"/>
    <mergeCell ref="A38:G38"/>
    <mergeCell ref="A44:G44"/>
    <mergeCell ref="A19:G19"/>
    <mergeCell ref="A23:G23"/>
    <mergeCell ref="A7:G7"/>
    <mergeCell ref="A8:G8"/>
    <mergeCell ref="A9:G9"/>
    <mergeCell ref="A67:G67"/>
    <mergeCell ref="A71:G71"/>
    <mergeCell ref="A58:G58"/>
    <mergeCell ref="A59:G59"/>
    <mergeCell ref="A63:G63"/>
  </mergeCells>
  <pageMargins left="0.62992125984251968" right="0.23622047244094491" top="0.74803149606299213" bottom="0.74803149606299213"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FB48"/>
  <sheetViews>
    <sheetView zoomScale="90" zoomScaleNormal="90" zoomScaleSheetLayoutView="80" zoomScalePageLayoutView="90" workbookViewId="0">
      <pane ySplit="7" topLeftCell="A35" activePane="bottomLeft" state="frozen"/>
      <selection pane="bottomLeft" activeCell="G40" sqref="G40"/>
    </sheetView>
  </sheetViews>
  <sheetFormatPr defaultColWidth="9" defaultRowHeight="14.5" outlineLevelRow="2" x14ac:dyDescent="0.35"/>
  <cols>
    <col min="1" max="1" width="23.5" style="60" customWidth="1"/>
    <col min="2" max="2" width="51.08203125" style="60" customWidth="1"/>
    <col min="3" max="3" width="12.25" style="49" customWidth="1"/>
    <col min="4" max="4" width="13.25" style="49" customWidth="1"/>
    <col min="5" max="5" width="12.5" style="49" customWidth="1"/>
    <col min="6" max="6" width="14.5" style="49" customWidth="1"/>
    <col min="7" max="7" width="51.33203125" style="60" customWidth="1"/>
    <col min="8" max="158" width="9" style="41"/>
    <col min="159" max="16384" width="9" style="60"/>
  </cols>
  <sheetData>
    <row r="1" spans="1:158" s="59" customFormat="1" ht="12.5" x14ac:dyDescent="0.25">
      <c r="A1" s="434" t="s">
        <v>92</v>
      </c>
      <c r="B1" s="434"/>
      <c r="C1" s="434"/>
    </row>
    <row r="2" spans="1:158" s="59" customFormat="1" ht="12.5" x14ac:dyDescent="0.25">
      <c r="A2" s="434" t="s">
        <v>93</v>
      </c>
      <c r="B2" s="434"/>
      <c r="C2" s="434"/>
    </row>
    <row r="4" spans="1:158" s="10" customFormat="1" ht="15" customHeight="1" x14ac:dyDescent="0.35">
      <c r="A4" s="409" t="s">
        <v>1</v>
      </c>
      <c r="B4" s="410" t="s">
        <v>97</v>
      </c>
      <c r="C4" s="411" t="s">
        <v>555</v>
      </c>
      <c r="D4" s="411"/>
      <c r="E4" s="411"/>
      <c r="F4" s="411"/>
      <c r="G4" s="411" t="s">
        <v>2</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row>
    <row r="5" spans="1:158" s="10" customFormat="1" ht="15" customHeight="1" x14ac:dyDescent="0.35">
      <c r="A5" s="409"/>
      <c r="B5" s="410"/>
      <c r="C5" s="411" t="s">
        <v>103</v>
      </c>
      <c r="D5" s="411" t="s">
        <v>104</v>
      </c>
      <c r="E5" s="411" t="s">
        <v>105</v>
      </c>
      <c r="F5" s="411" t="s">
        <v>106</v>
      </c>
      <c r="G5" s="41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row>
    <row r="6" spans="1:158" s="10" customFormat="1" ht="15" customHeight="1" x14ac:dyDescent="0.35">
      <c r="A6" s="409"/>
      <c r="B6" s="410"/>
      <c r="C6" s="411"/>
      <c r="D6" s="411"/>
      <c r="E6" s="411"/>
      <c r="F6" s="411"/>
      <c r="G6" s="41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row>
    <row r="7" spans="1:158" ht="20.25" customHeight="1" x14ac:dyDescent="0.35">
      <c r="A7" s="415" t="s">
        <v>717</v>
      </c>
      <c r="B7" s="416"/>
      <c r="C7" s="416"/>
      <c r="D7" s="416"/>
      <c r="E7" s="416"/>
      <c r="F7" s="416"/>
      <c r="G7" s="417"/>
    </row>
    <row r="8" spans="1:158" s="49" customFormat="1" ht="20.149999999999999" customHeight="1" x14ac:dyDescent="0.35">
      <c r="A8" s="435" t="s">
        <v>3</v>
      </c>
      <c r="B8" s="435"/>
      <c r="C8" s="435"/>
      <c r="D8" s="435"/>
      <c r="E8" s="435"/>
      <c r="F8" s="435"/>
      <c r="G8" s="435"/>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158" s="49" customFormat="1" ht="20.149999999999999" customHeight="1" x14ac:dyDescent="0.35">
      <c r="A9" s="398" t="s">
        <v>48</v>
      </c>
      <c r="B9" s="398"/>
      <c r="C9" s="398"/>
      <c r="D9" s="398"/>
      <c r="E9" s="398"/>
      <c r="F9" s="398"/>
      <c r="G9" s="398"/>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row>
    <row r="10" spans="1:158" s="49" customFormat="1" outlineLevel="1" x14ac:dyDescent="0.35">
      <c r="A10" s="431" t="s">
        <v>597</v>
      </c>
      <c r="B10" s="431"/>
      <c r="C10" s="431"/>
      <c r="D10" s="431"/>
      <c r="E10" s="431"/>
      <c r="F10" s="431"/>
      <c r="G10" s="43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row>
    <row r="11" spans="1:158" ht="37.5" outlineLevel="1" x14ac:dyDescent="0.35">
      <c r="A11" s="7" t="s">
        <v>698</v>
      </c>
      <c r="B11" s="14" t="s">
        <v>1698</v>
      </c>
      <c r="C11" s="166">
        <v>6891</v>
      </c>
      <c r="D11" s="166">
        <v>6389</v>
      </c>
      <c r="E11" s="166">
        <v>5618</v>
      </c>
      <c r="F11" s="166">
        <v>4344</v>
      </c>
      <c r="G11" s="72" t="s">
        <v>715</v>
      </c>
    </row>
    <row r="12" spans="1:158" ht="60" outlineLevel="2" x14ac:dyDescent="0.35">
      <c r="A12" s="7"/>
      <c r="B12" s="14"/>
      <c r="C12" s="166"/>
      <c r="D12" s="166"/>
      <c r="E12" s="166"/>
      <c r="F12" s="166"/>
      <c r="G12" s="55" t="s">
        <v>725</v>
      </c>
    </row>
    <row r="13" spans="1:158" s="59" customFormat="1" ht="36" outlineLevel="2" x14ac:dyDescent="0.35">
      <c r="A13" s="109" t="s">
        <v>699</v>
      </c>
      <c r="B13" s="110" t="s">
        <v>724</v>
      </c>
      <c r="C13" s="131">
        <f>C11*0.2</f>
        <v>1378.2</v>
      </c>
      <c r="D13" s="131">
        <f t="shared" ref="D13:F13" si="0">D11*0.2</f>
        <v>1277.8000000000002</v>
      </c>
      <c r="E13" s="131">
        <f t="shared" si="0"/>
        <v>1123.6000000000001</v>
      </c>
      <c r="F13" s="131">
        <f t="shared" si="0"/>
        <v>868.80000000000007</v>
      </c>
      <c r="G13" s="111" t="s">
        <v>419</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row>
    <row r="14" spans="1:158" ht="37.5" outlineLevel="2" x14ac:dyDescent="0.35">
      <c r="A14" s="7" t="s">
        <v>922</v>
      </c>
      <c r="B14" s="14" t="s">
        <v>1699</v>
      </c>
      <c r="C14" s="166">
        <v>17572</v>
      </c>
      <c r="D14" s="166">
        <v>16292</v>
      </c>
      <c r="E14" s="166">
        <v>14324</v>
      </c>
      <c r="F14" s="166">
        <v>11078</v>
      </c>
      <c r="G14" s="72" t="s">
        <v>923</v>
      </c>
    </row>
    <row r="15" spans="1:158" ht="60" outlineLevel="2" x14ac:dyDescent="0.35">
      <c r="A15" s="7"/>
      <c r="B15" s="14"/>
      <c r="C15" s="166"/>
      <c r="D15" s="166"/>
      <c r="E15" s="166"/>
      <c r="F15" s="166"/>
      <c r="G15" s="55" t="s">
        <v>725</v>
      </c>
    </row>
    <row r="16" spans="1:158" s="49" customFormat="1" outlineLevel="1" x14ac:dyDescent="0.35">
      <c r="A16" s="431" t="s">
        <v>49</v>
      </c>
      <c r="B16" s="431"/>
      <c r="C16" s="431"/>
      <c r="D16" s="431"/>
      <c r="E16" s="431"/>
      <c r="F16" s="431"/>
      <c r="G16" s="43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row>
    <row r="17" spans="1:158" ht="37.5" outlineLevel="1" x14ac:dyDescent="0.35">
      <c r="A17" s="102" t="s">
        <v>700</v>
      </c>
      <c r="B17" s="103" t="s">
        <v>1700</v>
      </c>
      <c r="C17" s="150">
        <v>12355</v>
      </c>
      <c r="D17" s="150">
        <v>11291</v>
      </c>
      <c r="E17" s="150">
        <v>9674</v>
      </c>
      <c r="F17" s="150">
        <v>7273</v>
      </c>
      <c r="G17" s="105" t="s">
        <v>716</v>
      </c>
    </row>
    <row r="18" spans="1:158" ht="40" outlineLevel="2" x14ac:dyDescent="0.35">
      <c r="A18" s="102"/>
      <c r="B18" s="103"/>
      <c r="C18" s="150"/>
      <c r="D18" s="150"/>
      <c r="E18" s="150"/>
      <c r="F18" s="150"/>
      <c r="G18" s="108" t="s">
        <v>727</v>
      </c>
    </row>
    <row r="19" spans="1:158" s="59" customFormat="1" ht="36" outlineLevel="2" x14ac:dyDescent="0.35">
      <c r="A19" s="80" t="s">
        <v>701</v>
      </c>
      <c r="B19" s="79" t="s">
        <v>726</v>
      </c>
      <c r="C19" s="130">
        <f>C17*0.2</f>
        <v>2471</v>
      </c>
      <c r="D19" s="130">
        <f>D17*0.2</f>
        <v>2258.2000000000003</v>
      </c>
      <c r="E19" s="130">
        <f>E17*0.2</f>
        <v>1934.8000000000002</v>
      </c>
      <c r="F19" s="130">
        <f>F17*0.2</f>
        <v>1454.6000000000001</v>
      </c>
      <c r="G19" s="133" t="s">
        <v>419</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row>
    <row r="20" spans="1:158" s="49" customFormat="1" ht="20.149999999999999" customHeight="1" x14ac:dyDescent="0.35">
      <c r="A20" s="398" t="s">
        <v>50</v>
      </c>
      <c r="B20" s="398"/>
      <c r="C20" s="398"/>
      <c r="D20" s="398"/>
      <c r="E20" s="398"/>
      <c r="F20" s="398"/>
      <c r="G20" s="398"/>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row>
    <row r="21" spans="1:158" s="49" customFormat="1" outlineLevel="1" x14ac:dyDescent="0.35">
      <c r="A21" s="431" t="s">
        <v>51</v>
      </c>
      <c r="B21" s="431"/>
      <c r="C21" s="431"/>
      <c r="D21" s="431"/>
      <c r="E21" s="431"/>
      <c r="F21" s="431"/>
      <c r="G21" s="43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row>
    <row r="22" spans="1:158" ht="37.5" outlineLevel="1" x14ac:dyDescent="0.35">
      <c r="A22" s="102" t="s">
        <v>702</v>
      </c>
      <c r="B22" s="103" t="s">
        <v>1701</v>
      </c>
      <c r="C22" s="135">
        <v>11060</v>
      </c>
      <c r="D22" s="135">
        <v>9940</v>
      </c>
      <c r="E22" s="135">
        <v>8330</v>
      </c>
      <c r="F22" s="135">
        <v>6090</v>
      </c>
      <c r="G22" s="105" t="s">
        <v>716</v>
      </c>
    </row>
    <row r="23" spans="1:158" ht="40" outlineLevel="2" x14ac:dyDescent="0.35">
      <c r="A23" s="102"/>
      <c r="B23" s="103"/>
      <c r="C23" s="135"/>
      <c r="D23" s="135"/>
      <c r="E23" s="135"/>
      <c r="F23" s="135"/>
      <c r="G23" s="108" t="s">
        <v>729</v>
      </c>
    </row>
    <row r="24" spans="1:158" s="59" customFormat="1" ht="36" outlineLevel="2" x14ac:dyDescent="0.35">
      <c r="A24" s="80" t="s">
        <v>703</v>
      </c>
      <c r="B24" s="79" t="s">
        <v>728</v>
      </c>
      <c r="C24" s="130">
        <f>C22*0.2</f>
        <v>2212</v>
      </c>
      <c r="D24" s="130">
        <f>D22*0.2</f>
        <v>1988</v>
      </c>
      <c r="E24" s="130">
        <f>E22*0.2</f>
        <v>1666</v>
      </c>
      <c r="F24" s="130">
        <f>F22*0.2</f>
        <v>1218</v>
      </c>
      <c r="G24" s="133" t="s">
        <v>419</v>
      </c>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row>
    <row r="25" spans="1:158" s="49" customFormat="1" outlineLevel="1" x14ac:dyDescent="0.35">
      <c r="A25" s="431" t="s">
        <v>53</v>
      </c>
      <c r="B25" s="431"/>
      <c r="C25" s="431"/>
      <c r="D25" s="431"/>
      <c r="E25" s="431"/>
      <c r="F25" s="431"/>
      <c r="G25" s="43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row>
    <row r="26" spans="1:158" ht="37.5" outlineLevel="1" x14ac:dyDescent="0.35">
      <c r="A26" s="102" t="s">
        <v>704</v>
      </c>
      <c r="B26" s="103" t="s">
        <v>1701</v>
      </c>
      <c r="C26" s="135">
        <v>2240</v>
      </c>
      <c r="D26" s="135">
        <v>2030</v>
      </c>
      <c r="E26" s="135">
        <v>1680</v>
      </c>
      <c r="F26" s="135">
        <v>1260</v>
      </c>
      <c r="G26" s="105" t="s">
        <v>716</v>
      </c>
    </row>
    <row r="27" spans="1:158" ht="30" outlineLevel="2" x14ac:dyDescent="0.35">
      <c r="A27" s="102"/>
      <c r="B27" s="103"/>
      <c r="C27" s="135"/>
      <c r="D27" s="135"/>
      <c r="E27" s="135"/>
      <c r="F27" s="135"/>
      <c r="G27" s="108" t="s">
        <v>731</v>
      </c>
    </row>
    <row r="28" spans="1:158" s="59" customFormat="1" ht="36" outlineLevel="2" x14ac:dyDescent="0.35">
      <c r="A28" s="80" t="s">
        <v>705</v>
      </c>
      <c r="B28" s="79" t="s">
        <v>730</v>
      </c>
      <c r="C28" s="130">
        <f>C26*0.2</f>
        <v>448</v>
      </c>
      <c r="D28" s="130">
        <f>D26*0.2</f>
        <v>406</v>
      </c>
      <c r="E28" s="130">
        <f>E26*0.2</f>
        <v>336</v>
      </c>
      <c r="F28" s="130">
        <f>F26*0.2</f>
        <v>252</v>
      </c>
      <c r="G28" s="133" t="s">
        <v>419</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row>
    <row r="29" spans="1:158" s="49" customFormat="1" ht="20.149999999999999" customHeight="1" x14ac:dyDescent="0.35">
      <c r="A29" s="398" t="s">
        <v>54</v>
      </c>
      <c r="B29" s="398"/>
      <c r="C29" s="398"/>
      <c r="D29" s="398"/>
      <c r="E29" s="398"/>
      <c r="F29" s="398"/>
      <c r="G29" s="398"/>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row>
    <row r="30" spans="1:158" s="49" customFormat="1" outlineLevel="1" x14ac:dyDescent="0.35">
      <c r="A30" s="431" t="s">
        <v>51</v>
      </c>
      <c r="B30" s="431"/>
      <c r="C30" s="431"/>
      <c r="D30" s="431"/>
      <c r="E30" s="431"/>
      <c r="F30" s="431"/>
      <c r="G30" s="43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row>
    <row r="31" spans="1:158" ht="37.5" outlineLevel="1" x14ac:dyDescent="0.35">
      <c r="A31" s="102" t="s">
        <v>706</v>
      </c>
      <c r="B31" s="103" t="s">
        <v>1702</v>
      </c>
      <c r="C31" s="135">
        <v>3920</v>
      </c>
      <c r="D31" s="135">
        <v>3500</v>
      </c>
      <c r="E31" s="135">
        <v>2940</v>
      </c>
      <c r="F31" s="135">
        <v>2170</v>
      </c>
      <c r="G31" s="105" t="s">
        <v>715</v>
      </c>
    </row>
    <row r="32" spans="1:158" ht="40" outlineLevel="2" x14ac:dyDescent="0.35">
      <c r="A32" s="102"/>
      <c r="B32" s="103"/>
      <c r="C32" s="135"/>
      <c r="D32" s="135"/>
      <c r="E32" s="135"/>
      <c r="F32" s="135"/>
      <c r="G32" s="108" t="s">
        <v>729</v>
      </c>
    </row>
    <row r="33" spans="1:158" s="59" customFormat="1" ht="36" outlineLevel="2" x14ac:dyDescent="0.35">
      <c r="A33" s="80" t="s">
        <v>707</v>
      </c>
      <c r="B33" s="79" t="s">
        <v>732</v>
      </c>
      <c r="C33" s="130">
        <f>C31*0.2</f>
        <v>784</v>
      </c>
      <c r="D33" s="130">
        <f>D31*0.2</f>
        <v>700</v>
      </c>
      <c r="E33" s="130">
        <f>E31*0.2</f>
        <v>588</v>
      </c>
      <c r="F33" s="130">
        <f>F31*0.2</f>
        <v>434</v>
      </c>
      <c r="G33" s="133" t="s">
        <v>419</v>
      </c>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row>
    <row r="34" spans="1:158" s="49" customFormat="1" ht="16.5" customHeight="1" outlineLevel="1" x14ac:dyDescent="0.35">
      <c r="A34" s="431" t="s">
        <v>53</v>
      </c>
      <c r="B34" s="431"/>
      <c r="C34" s="431"/>
      <c r="D34" s="431"/>
      <c r="E34" s="431"/>
      <c r="F34" s="431"/>
      <c r="G34" s="43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row>
    <row r="35" spans="1:158" ht="50" outlineLevel="1" x14ac:dyDescent="0.35">
      <c r="A35" s="102" t="s">
        <v>708</v>
      </c>
      <c r="B35" s="103" t="s">
        <v>1703</v>
      </c>
      <c r="C35" s="135">
        <v>784</v>
      </c>
      <c r="D35" s="135">
        <v>700</v>
      </c>
      <c r="E35" s="135">
        <v>560</v>
      </c>
      <c r="F35" s="135">
        <v>420</v>
      </c>
      <c r="G35" s="105" t="s">
        <v>715</v>
      </c>
    </row>
    <row r="36" spans="1:158" ht="30" outlineLevel="2" x14ac:dyDescent="0.35">
      <c r="A36" s="102"/>
      <c r="B36" s="103"/>
      <c r="C36" s="135"/>
      <c r="D36" s="135"/>
      <c r="E36" s="135"/>
      <c r="F36" s="135"/>
      <c r="G36" s="108" t="s">
        <v>731</v>
      </c>
    </row>
    <row r="37" spans="1:158" s="59" customFormat="1" ht="36" outlineLevel="2" x14ac:dyDescent="0.35">
      <c r="A37" s="80" t="s">
        <v>709</v>
      </c>
      <c r="B37" s="79" t="s">
        <v>733</v>
      </c>
      <c r="C37" s="130">
        <f>C35*0.2</f>
        <v>156.80000000000001</v>
      </c>
      <c r="D37" s="130">
        <f>D35*0.2</f>
        <v>140</v>
      </c>
      <c r="E37" s="130">
        <f>E35*0.2</f>
        <v>112</v>
      </c>
      <c r="F37" s="130">
        <f>F35*0.2</f>
        <v>84</v>
      </c>
      <c r="G37" s="133" t="s">
        <v>419</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row>
    <row r="38" spans="1:158" s="21" customFormat="1" ht="20.149999999999999" customHeight="1" x14ac:dyDescent="0.35">
      <c r="A38" s="398" t="s">
        <v>500</v>
      </c>
      <c r="B38" s="398"/>
      <c r="C38" s="398"/>
      <c r="D38" s="398"/>
      <c r="E38" s="398"/>
      <c r="F38" s="398"/>
      <c r="G38" s="398"/>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row>
    <row r="39" spans="1:158" s="59" customFormat="1" ht="50" x14ac:dyDescent="0.35">
      <c r="A39" s="102" t="s">
        <v>710</v>
      </c>
      <c r="B39" s="106" t="s">
        <v>734</v>
      </c>
      <c r="C39" s="438" t="s">
        <v>501</v>
      </c>
      <c r="D39" s="439"/>
      <c r="E39" s="439"/>
      <c r="F39" s="440"/>
      <c r="G39" s="108" t="s">
        <v>360</v>
      </c>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row>
    <row r="40" spans="1:158" s="59" customFormat="1" ht="50" x14ac:dyDescent="0.35">
      <c r="A40" s="7" t="s">
        <v>711</v>
      </c>
      <c r="B40" s="11" t="s">
        <v>735</v>
      </c>
      <c r="C40" s="441" t="s">
        <v>502</v>
      </c>
      <c r="D40" s="442"/>
      <c r="E40" s="442"/>
      <c r="F40" s="443"/>
      <c r="G40" s="55" t="s">
        <v>3765</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row>
    <row r="41" spans="1:158" s="59" customFormat="1" ht="50" x14ac:dyDescent="0.35">
      <c r="A41" s="102" t="s">
        <v>712</v>
      </c>
      <c r="B41" s="106" t="s">
        <v>736</v>
      </c>
      <c r="C41" s="444" t="s">
        <v>647</v>
      </c>
      <c r="D41" s="445"/>
      <c r="E41" s="445"/>
      <c r="F41" s="446"/>
      <c r="G41" s="108" t="s">
        <v>98</v>
      </c>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row>
    <row r="42" spans="1:158" s="59" customFormat="1" ht="50" x14ac:dyDescent="0.35">
      <c r="A42" s="7" t="s">
        <v>713</v>
      </c>
      <c r="B42" s="11" t="s">
        <v>737</v>
      </c>
      <c r="C42" s="441" t="s">
        <v>501</v>
      </c>
      <c r="D42" s="442"/>
      <c r="E42" s="442"/>
      <c r="F42" s="443"/>
      <c r="G42" s="55" t="s">
        <v>390</v>
      </c>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row>
    <row r="43" spans="1:158" s="59" customFormat="1" ht="50" x14ac:dyDescent="0.35">
      <c r="A43" s="102" t="s">
        <v>714</v>
      </c>
      <c r="B43" s="106" t="s">
        <v>738</v>
      </c>
      <c r="C43" s="438" t="s">
        <v>502</v>
      </c>
      <c r="D43" s="439"/>
      <c r="E43" s="439"/>
      <c r="F43" s="440"/>
      <c r="G43" s="108" t="s">
        <v>3766</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row>
    <row r="44" spans="1:158" s="49" customFormat="1" ht="16.5" customHeight="1" x14ac:dyDescent="0.3">
      <c r="A44" s="424"/>
      <c r="B44" s="424"/>
      <c r="C44" s="424"/>
      <c r="D44" s="424"/>
      <c r="E44" s="424"/>
      <c r="F44" s="424"/>
      <c r="G44" s="424"/>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row>
    <row r="45" spans="1:158" s="61" customFormat="1" x14ac:dyDescent="0.35">
      <c r="A45" s="399" t="s">
        <v>1293</v>
      </c>
      <c r="B45" s="399"/>
      <c r="C45" s="399"/>
      <c r="D45" s="399"/>
      <c r="E45" s="399"/>
      <c r="F45" s="399"/>
      <c r="G45" s="399"/>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row>
    <row r="46" spans="1:158" s="61" customFormat="1" x14ac:dyDescent="0.35">
      <c r="A46" s="432" t="s">
        <v>1289</v>
      </c>
      <c r="B46" s="432"/>
      <c r="C46" s="432"/>
      <c r="D46" s="432"/>
      <c r="E46" s="432"/>
      <c r="F46" s="432"/>
      <c r="G46" s="432"/>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row>
    <row r="47" spans="1:158" s="61" customFormat="1" x14ac:dyDescent="0.35">
      <c r="A47" s="399" t="s">
        <v>466</v>
      </c>
      <c r="B47" s="399"/>
      <c r="C47" s="399"/>
      <c r="D47" s="399"/>
      <c r="E47" s="399"/>
      <c r="F47" s="399"/>
      <c r="G47" s="399"/>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row>
    <row r="48" spans="1:158" s="15" customFormat="1" ht="23.25" customHeight="1" x14ac:dyDescent="0.3">
      <c r="A48" s="400" t="s">
        <v>857</v>
      </c>
      <c r="B48" s="401"/>
      <c r="C48" s="401"/>
      <c r="D48" s="401"/>
      <c r="E48" s="401"/>
      <c r="F48" s="401"/>
      <c r="G48" s="436"/>
    </row>
  </sheetData>
  <sheetProtection formatCells="0" formatColumns="0" formatRows="0" insertColumns="0" insertRows="0" insertHyperlinks="0" deleteColumns="0" deleteRows="0" selectLockedCells="1" sort="0" autoFilter="0" pivotTables="0" selectUnlockedCells="1"/>
  <mergeCells count="32">
    <mergeCell ref="G4:G6"/>
    <mergeCell ref="A1:C1"/>
    <mergeCell ref="A2:C2"/>
    <mergeCell ref="A4:A6"/>
    <mergeCell ref="B4:B6"/>
    <mergeCell ref="C4:F4"/>
    <mergeCell ref="C5:C6"/>
    <mergeCell ref="D5:D6"/>
    <mergeCell ref="E5:E6"/>
    <mergeCell ref="F5:F6"/>
    <mergeCell ref="A10:G10"/>
    <mergeCell ref="A16:G16"/>
    <mergeCell ref="A7:G7"/>
    <mergeCell ref="A8:G8"/>
    <mergeCell ref="A9:G9"/>
    <mergeCell ref="A34:G34"/>
    <mergeCell ref="A29:G29"/>
    <mergeCell ref="A30:G30"/>
    <mergeCell ref="A25:G25"/>
    <mergeCell ref="A20:G20"/>
    <mergeCell ref="A21:G21"/>
    <mergeCell ref="A47:G47"/>
    <mergeCell ref="A48:G48"/>
    <mergeCell ref="A38:G38"/>
    <mergeCell ref="A44:G44"/>
    <mergeCell ref="A45:G45"/>
    <mergeCell ref="A46:G46"/>
    <mergeCell ref="C39:F39"/>
    <mergeCell ref="C40:F40"/>
    <mergeCell ref="C41:F41"/>
    <mergeCell ref="C42:F42"/>
    <mergeCell ref="C43:F43"/>
  </mergeCells>
  <pageMargins left="0.62992125984251968" right="0.23622047244094491" top="0.74803149606299213" bottom="0.74803149606299213" header="0.31496062992125984" footer="0.31496062992125984"/>
  <pageSetup paperSize="9" scale="5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pageSetUpPr fitToPage="1"/>
  </sheetPr>
  <dimension ref="A1:G54"/>
  <sheetViews>
    <sheetView zoomScale="90" zoomScaleNormal="90" zoomScaleSheetLayoutView="70" zoomScalePageLayoutView="90" workbookViewId="0">
      <pane ySplit="8" topLeftCell="A9" activePane="bottomLeft" state="frozen"/>
      <selection pane="bottomLeft" activeCell="A12" sqref="A12"/>
    </sheetView>
  </sheetViews>
  <sheetFormatPr defaultColWidth="9" defaultRowHeight="14" outlineLevelRow="1" x14ac:dyDescent="0.3"/>
  <cols>
    <col min="1" max="1" width="19.25" style="22" customWidth="1"/>
    <col min="2" max="2" width="48.75" style="22" customWidth="1"/>
    <col min="3" max="4" width="12.5" style="23" customWidth="1"/>
    <col min="5" max="5" width="12.08203125" style="23" customWidth="1"/>
    <col min="6" max="6" width="15.25" style="23" customWidth="1"/>
    <col min="7" max="7" width="47.5" style="22" customWidth="1"/>
    <col min="8" max="16384" width="9" style="26"/>
  </cols>
  <sheetData>
    <row r="1" spans="1:7" s="27" customFormat="1" ht="12.5" x14ac:dyDescent="0.25">
      <c r="A1" s="407" t="s">
        <v>92</v>
      </c>
      <c r="B1" s="408"/>
      <c r="C1" s="408"/>
      <c r="D1" s="408"/>
      <c r="E1" s="408"/>
      <c r="F1" s="408"/>
      <c r="G1" s="408"/>
    </row>
    <row r="2" spans="1:7" s="27" customFormat="1" ht="12.5" x14ac:dyDescent="0.25">
      <c r="A2" s="407" t="s">
        <v>93</v>
      </c>
      <c r="B2" s="408"/>
      <c r="C2" s="408"/>
      <c r="D2" s="408"/>
      <c r="E2" s="408"/>
      <c r="F2" s="408"/>
      <c r="G2" s="408"/>
    </row>
    <row r="3" spans="1:7" s="27" customFormat="1" ht="12.75" x14ac:dyDescent="0.2">
      <c r="A3" s="74"/>
      <c r="B3" s="74"/>
      <c r="C3" s="74"/>
      <c r="D3" s="74"/>
      <c r="E3" s="74"/>
      <c r="F3" s="74"/>
      <c r="G3" s="74"/>
    </row>
    <row r="4" spans="1:7" ht="28.15" customHeight="1" x14ac:dyDescent="0.3">
      <c r="A4" s="471" t="s">
        <v>1420</v>
      </c>
      <c r="B4" s="471"/>
      <c r="C4" s="471"/>
      <c r="D4" s="471"/>
      <c r="E4" s="471"/>
      <c r="F4" s="471"/>
      <c r="G4" s="471"/>
    </row>
    <row r="5" spans="1:7" s="25" customFormat="1" ht="15" customHeight="1" x14ac:dyDescent="0.3">
      <c r="A5" s="409" t="s">
        <v>1</v>
      </c>
      <c r="B5" s="410" t="s">
        <v>97</v>
      </c>
      <c r="C5" s="466" t="s">
        <v>555</v>
      </c>
      <c r="D5" s="467"/>
      <c r="E5" s="467"/>
      <c r="F5" s="468"/>
      <c r="G5" s="412" t="s">
        <v>2</v>
      </c>
    </row>
    <row r="6" spans="1:7" s="25" customFormat="1" ht="15" customHeight="1" x14ac:dyDescent="0.3">
      <c r="A6" s="409"/>
      <c r="B6" s="410"/>
      <c r="C6" s="412" t="s">
        <v>103</v>
      </c>
      <c r="D6" s="411" t="s">
        <v>104</v>
      </c>
      <c r="E6" s="411" t="s">
        <v>105</v>
      </c>
      <c r="F6" s="411" t="s">
        <v>106</v>
      </c>
      <c r="G6" s="469"/>
    </row>
    <row r="7" spans="1:7" s="25" customFormat="1" ht="15" customHeight="1" x14ac:dyDescent="0.3">
      <c r="A7" s="409"/>
      <c r="B7" s="410"/>
      <c r="C7" s="470"/>
      <c r="D7" s="411"/>
      <c r="E7" s="411"/>
      <c r="F7" s="411"/>
      <c r="G7" s="470"/>
    </row>
    <row r="8" spans="1:7" s="28" customFormat="1" ht="20.149999999999999" customHeight="1" x14ac:dyDescent="0.3">
      <c r="A8" s="415" t="s">
        <v>3688</v>
      </c>
      <c r="B8" s="416"/>
      <c r="C8" s="416"/>
      <c r="D8" s="416"/>
      <c r="E8" s="416"/>
      <c r="F8" s="416"/>
      <c r="G8" s="417"/>
    </row>
    <row r="9" spans="1:7" s="28" customFormat="1" ht="20.149999999999999" customHeight="1" x14ac:dyDescent="0.3">
      <c r="A9" s="458" t="s">
        <v>3</v>
      </c>
      <c r="B9" s="459"/>
      <c r="C9" s="459"/>
      <c r="D9" s="459"/>
      <c r="E9" s="459"/>
      <c r="F9" s="459"/>
      <c r="G9" s="459"/>
    </row>
    <row r="10" spans="1:7" s="28" customFormat="1" ht="20.149999999999999" customHeight="1" x14ac:dyDescent="0.3">
      <c r="A10" s="451" t="s">
        <v>906</v>
      </c>
      <c r="B10" s="452"/>
      <c r="C10" s="452"/>
      <c r="D10" s="452"/>
      <c r="E10" s="452"/>
      <c r="F10" s="452"/>
      <c r="G10" s="452"/>
    </row>
    <row r="11" spans="1:7" s="28" customFormat="1" ht="20.149999999999999" customHeight="1" x14ac:dyDescent="0.3">
      <c r="A11" s="460" t="s">
        <v>188</v>
      </c>
      <c r="B11" s="461"/>
      <c r="C11" s="461"/>
      <c r="D11" s="461"/>
      <c r="E11" s="461"/>
      <c r="F11" s="461"/>
      <c r="G11" s="461"/>
    </row>
    <row r="12" spans="1:7" ht="40" outlineLevel="1" x14ac:dyDescent="0.3">
      <c r="A12" s="7" t="s">
        <v>261</v>
      </c>
      <c r="B12" s="14" t="s">
        <v>262</v>
      </c>
      <c r="C12" s="156">
        <v>67500</v>
      </c>
      <c r="D12" s="156">
        <v>65625</v>
      </c>
      <c r="E12" s="156">
        <v>63750</v>
      </c>
      <c r="F12" s="156">
        <v>61875</v>
      </c>
      <c r="G12" s="16" t="s">
        <v>907</v>
      </c>
    </row>
    <row r="13" spans="1:7" s="27" customFormat="1" ht="24" outlineLevel="1" x14ac:dyDescent="0.25">
      <c r="A13" s="109" t="s">
        <v>263</v>
      </c>
      <c r="B13" s="110" t="s">
        <v>264</v>
      </c>
      <c r="C13" s="131">
        <f>C12*0.2</f>
        <v>13500</v>
      </c>
      <c r="D13" s="131">
        <f>D12*0.2</f>
        <v>13125</v>
      </c>
      <c r="E13" s="131">
        <f>E12*0.2</f>
        <v>12750</v>
      </c>
      <c r="F13" s="131">
        <f>F12*0.2</f>
        <v>12375</v>
      </c>
      <c r="G13" s="112" t="s">
        <v>419</v>
      </c>
    </row>
    <row r="14" spans="1:7" s="68" customFormat="1" ht="20.149999999999999" customHeight="1" x14ac:dyDescent="0.35">
      <c r="A14" s="460" t="s">
        <v>189</v>
      </c>
      <c r="B14" s="461"/>
      <c r="C14" s="461"/>
      <c r="D14" s="461"/>
      <c r="E14" s="461"/>
      <c r="F14" s="461"/>
      <c r="G14" s="461"/>
    </row>
    <row r="15" spans="1:7" ht="50" outlineLevel="1" x14ac:dyDescent="0.3">
      <c r="A15" s="71" t="s">
        <v>265</v>
      </c>
      <c r="B15" s="77" t="s">
        <v>266</v>
      </c>
      <c r="C15" s="156">
        <v>92500</v>
      </c>
      <c r="D15" s="156">
        <v>90000</v>
      </c>
      <c r="E15" s="156">
        <v>87500</v>
      </c>
      <c r="F15" s="156">
        <v>85000</v>
      </c>
      <c r="G15" s="78" t="s">
        <v>908</v>
      </c>
    </row>
    <row r="16" spans="1:7" s="27" customFormat="1" ht="24" outlineLevel="1" x14ac:dyDescent="0.25">
      <c r="A16" s="109" t="s">
        <v>267</v>
      </c>
      <c r="B16" s="110" t="s">
        <v>268</v>
      </c>
      <c r="C16" s="131">
        <f>C15*0.2</f>
        <v>18500</v>
      </c>
      <c r="D16" s="131">
        <f>D15*0.2</f>
        <v>18000</v>
      </c>
      <c r="E16" s="131">
        <f>E15*0.2</f>
        <v>17500</v>
      </c>
      <c r="F16" s="131">
        <f>F15*0.2</f>
        <v>17000</v>
      </c>
      <c r="G16" s="112" t="s">
        <v>419</v>
      </c>
    </row>
    <row r="17" spans="1:7" s="68" customFormat="1" ht="20.149999999999999" customHeight="1" x14ac:dyDescent="0.35">
      <c r="A17" s="460" t="s">
        <v>269</v>
      </c>
      <c r="B17" s="461"/>
      <c r="C17" s="461"/>
      <c r="D17" s="461"/>
      <c r="E17" s="461"/>
      <c r="F17" s="461"/>
      <c r="G17" s="461"/>
    </row>
    <row r="18" spans="1:7" ht="50" outlineLevel="1" x14ac:dyDescent="0.3">
      <c r="A18" s="71" t="s">
        <v>270</v>
      </c>
      <c r="B18" s="77" t="s">
        <v>271</v>
      </c>
      <c r="C18" s="156">
        <v>148750</v>
      </c>
      <c r="D18" s="156">
        <v>142500</v>
      </c>
      <c r="E18" s="156">
        <v>136250</v>
      </c>
      <c r="F18" s="156">
        <v>130000</v>
      </c>
      <c r="G18" s="78" t="s">
        <v>909</v>
      </c>
    </row>
    <row r="19" spans="1:7" s="27" customFormat="1" ht="24" outlineLevel="1" x14ac:dyDescent="0.25">
      <c r="A19" s="109" t="s">
        <v>272</v>
      </c>
      <c r="B19" s="110" t="s">
        <v>273</v>
      </c>
      <c r="C19" s="131">
        <f>C18*0.2</f>
        <v>29750</v>
      </c>
      <c r="D19" s="131">
        <f>D18*0.2</f>
        <v>28500</v>
      </c>
      <c r="E19" s="131">
        <f>E18*0.2</f>
        <v>27250</v>
      </c>
      <c r="F19" s="131">
        <f>F18*0.2</f>
        <v>26000</v>
      </c>
      <c r="G19" s="112" t="s">
        <v>419</v>
      </c>
    </row>
    <row r="20" spans="1:7" s="69" customFormat="1" ht="19.5" customHeight="1" x14ac:dyDescent="0.3">
      <c r="A20" s="460" t="s">
        <v>458</v>
      </c>
      <c r="B20" s="461"/>
      <c r="C20" s="461"/>
      <c r="D20" s="461"/>
      <c r="E20" s="461"/>
      <c r="F20" s="461"/>
      <c r="G20" s="461"/>
    </row>
    <row r="21" spans="1:7" s="27" customFormat="1" ht="25" x14ac:dyDescent="0.25">
      <c r="A21" s="7" t="s">
        <v>442</v>
      </c>
      <c r="B21" s="14" t="s">
        <v>443</v>
      </c>
      <c r="C21" s="455">
        <v>1380</v>
      </c>
      <c r="D21" s="456"/>
      <c r="E21" s="456"/>
      <c r="F21" s="457"/>
      <c r="G21" s="16"/>
    </row>
    <row r="22" spans="1:7" s="69" customFormat="1" ht="19.5" customHeight="1" x14ac:dyDescent="0.3">
      <c r="A22" s="460" t="s">
        <v>459</v>
      </c>
      <c r="B22" s="461"/>
      <c r="C22" s="461"/>
      <c r="D22" s="461"/>
      <c r="E22" s="461"/>
      <c r="F22" s="461"/>
      <c r="G22" s="461"/>
    </row>
    <row r="23" spans="1:7" s="27" customFormat="1" ht="50" x14ac:dyDescent="0.25">
      <c r="A23" s="102" t="s">
        <v>55</v>
      </c>
      <c r="B23" s="106" t="s">
        <v>190</v>
      </c>
      <c r="C23" s="438" t="s">
        <v>144</v>
      </c>
      <c r="D23" s="439"/>
      <c r="E23" s="439"/>
      <c r="F23" s="440"/>
      <c r="G23" s="104" t="s">
        <v>445</v>
      </c>
    </row>
    <row r="24" spans="1:7" s="27" customFormat="1" ht="50" x14ac:dyDescent="0.25">
      <c r="A24" s="7" t="s">
        <v>56</v>
      </c>
      <c r="B24" s="11" t="s">
        <v>191</v>
      </c>
      <c r="C24" s="441" t="s">
        <v>145</v>
      </c>
      <c r="D24" s="442"/>
      <c r="E24" s="442"/>
      <c r="F24" s="443"/>
      <c r="G24" s="55" t="s">
        <v>447</v>
      </c>
    </row>
    <row r="25" spans="1:7" s="27" customFormat="1" ht="50" x14ac:dyDescent="0.25">
      <c r="A25" s="102" t="s">
        <v>57</v>
      </c>
      <c r="B25" s="106" t="s">
        <v>192</v>
      </c>
      <c r="C25" s="444" t="s">
        <v>648</v>
      </c>
      <c r="D25" s="445"/>
      <c r="E25" s="445"/>
      <c r="F25" s="446"/>
      <c r="G25" s="108" t="s">
        <v>98</v>
      </c>
    </row>
    <row r="26" spans="1:7" s="27" customFormat="1" ht="60" x14ac:dyDescent="0.25">
      <c r="A26" s="7" t="s">
        <v>58</v>
      </c>
      <c r="B26" s="11" t="s">
        <v>193</v>
      </c>
      <c r="C26" s="441" t="s">
        <v>144</v>
      </c>
      <c r="D26" s="442"/>
      <c r="E26" s="442"/>
      <c r="F26" s="443"/>
      <c r="G26" s="55" t="s">
        <v>390</v>
      </c>
    </row>
    <row r="27" spans="1:7" s="27" customFormat="1" ht="60" x14ac:dyDescent="0.25">
      <c r="A27" s="102" t="s">
        <v>59</v>
      </c>
      <c r="B27" s="106" t="s">
        <v>194</v>
      </c>
      <c r="C27" s="438" t="s">
        <v>145</v>
      </c>
      <c r="D27" s="439"/>
      <c r="E27" s="439"/>
      <c r="F27" s="440"/>
      <c r="G27" s="108" t="s">
        <v>19</v>
      </c>
    </row>
    <row r="28" spans="1:7" s="70" customFormat="1" ht="14.5" x14ac:dyDescent="0.35">
      <c r="A28" s="464"/>
      <c r="B28" s="465"/>
      <c r="C28" s="465"/>
      <c r="D28" s="465"/>
      <c r="E28" s="465"/>
      <c r="F28" s="465"/>
      <c r="G28" s="465"/>
    </row>
    <row r="29" spans="1:7" s="70" customFormat="1" ht="14.5" x14ac:dyDescent="0.35">
      <c r="A29" s="454" t="s">
        <v>1292</v>
      </c>
      <c r="B29" s="454"/>
      <c r="C29" s="454"/>
      <c r="D29" s="454"/>
      <c r="E29" s="454"/>
      <c r="F29" s="454"/>
      <c r="G29" s="454"/>
    </row>
    <row r="30" spans="1:7" s="70" customFormat="1" ht="14.5" x14ac:dyDescent="0.35">
      <c r="A30" s="454" t="s">
        <v>1289</v>
      </c>
      <c r="B30" s="454"/>
      <c r="C30" s="454"/>
      <c r="D30" s="454"/>
      <c r="E30" s="454"/>
      <c r="F30" s="454"/>
      <c r="G30" s="454"/>
    </row>
    <row r="31" spans="1:7" s="70" customFormat="1" ht="14.5" x14ac:dyDescent="0.35">
      <c r="A31" s="453" t="s">
        <v>466</v>
      </c>
      <c r="B31" s="453"/>
      <c r="C31" s="453"/>
      <c r="D31" s="453"/>
      <c r="E31" s="453"/>
      <c r="F31" s="453"/>
      <c r="G31" s="453"/>
    </row>
    <row r="32" spans="1:7" s="15" customFormat="1" ht="23.25" customHeight="1" x14ac:dyDescent="0.3">
      <c r="A32" s="400" t="s">
        <v>857</v>
      </c>
      <c r="B32" s="401"/>
      <c r="C32" s="401"/>
      <c r="D32" s="401"/>
      <c r="E32" s="401"/>
      <c r="F32" s="401"/>
      <c r="G32" s="436"/>
    </row>
    <row r="33" spans="1:7" s="70" customFormat="1" ht="14.5" x14ac:dyDescent="0.35">
      <c r="A33" s="415" t="s">
        <v>274</v>
      </c>
      <c r="B33" s="416"/>
      <c r="C33" s="416"/>
      <c r="D33" s="416"/>
      <c r="E33" s="416"/>
      <c r="F33" s="416"/>
      <c r="G33" s="417"/>
    </row>
    <row r="34" spans="1:7" s="28" customFormat="1" ht="20.149999999999999" customHeight="1" x14ac:dyDescent="0.3">
      <c r="A34" s="458" t="s">
        <v>3</v>
      </c>
      <c r="B34" s="459"/>
      <c r="C34" s="459"/>
      <c r="D34" s="459"/>
      <c r="E34" s="459"/>
      <c r="F34" s="459"/>
      <c r="G34" s="459"/>
    </row>
    <row r="35" spans="1:7" s="70" customFormat="1" ht="17.25" customHeight="1" x14ac:dyDescent="0.35">
      <c r="A35" s="460" t="s">
        <v>195</v>
      </c>
      <c r="B35" s="461"/>
      <c r="C35" s="461"/>
      <c r="D35" s="461"/>
      <c r="E35" s="461"/>
      <c r="F35" s="461"/>
      <c r="G35" s="461"/>
    </row>
    <row r="36" spans="1:7" s="70" customFormat="1" ht="24" customHeight="1" outlineLevel="1" x14ac:dyDescent="0.35">
      <c r="A36" s="462" t="s">
        <v>450</v>
      </c>
      <c r="B36" s="463"/>
      <c r="C36" s="463"/>
      <c r="D36" s="463"/>
      <c r="E36" s="463"/>
      <c r="F36" s="463"/>
      <c r="G36" s="463"/>
    </row>
    <row r="37" spans="1:7" s="27" customFormat="1" ht="33.75" customHeight="1" outlineLevel="1" x14ac:dyDescent="0.25">
      <c r="A37" s="18" t="s">
        <v>275</v>
      </c>
      <c r="B37" s="18" t="s">
        <v>1167</v>
      </c>
      <c r="C37" s="67">
        <v>47250</v>
      </c>
      <c r="D37" s="67">
        <v>45938</v>
      </c>
      <c r="E37" s="67">
        <v>44625</v>
      </c>
      <c r="F37" s="67">
        <v>43313</v>
      </c>
      <c r="G37" s="19" t="s">
        <v>910</v>
      </c>
    </row>
    <row r="38" spans="1:7" s="27" customFormat="1" ht="19.5" customHeight="1" x14ac:dyDescent="0.25">
      <c r="A38" s="460" t="s">
        <v>276</v>
      </c>
      <c r="B38" s="461"/>
      <c r="C38" s="461"/>
      <c r="D38" s="461"/>
      <c r="E38" s="461"/>
      <c r="F38" s="461"/>
      <c r="G38" s="461"/>
    </row>
    <row r="39" spans="1:7" s="27" customFormat="1" ht="18" customHeight="1" outlineLevel="1" x14ac:dyDescent="0.25">
      <c r="A39" s="462" t="s">
        <v>451</v>
      </c>
      <c r="B39" s="463"/>
      <c r="C39" s="463"/>
      <c r="D39" s="463"/>
      <c r="E39" s="463"/>
      <c r="F39" s="463"/>
      <c r="G39" s="463"/>
    </row>
    <row r="40" spans="1:7" s="27" customFormat="1" ht="37.5" customHeight="1" outlineLevel="1" x14ac:dyDescent="0.25">
      <c r="A40" s="114" t="s">
        <v>277</v>
      </c>
      <c r="B40" s="114" t="s">
        <v>1168</v>
      </c>
      <c r="C40" s="126">
        <v>64750</v>
      </c>
      <c r="D40" s="126">
        <v>63000</v>
      </c>
      <c r="E40" s="126">
        <v>61250</v>
      </c>
      <c r="F40" s="126">
        <v>59500</v>
      </c>
      <c r="G40" s="115" t="s">
        <v>910</v>
      </c>
    </row>
    <row r="41" spans="1:7" s="27" customFormat="1" ht="18.75" customHeight="1" x14ac:dyDescent="0.25">
      <c r="A41" s="460" t="s">
        <v>278</v>
      </c>
      <c r="B41" s="461"/>
      <c r="C41" s="461"/>
      <c r="D41" s="461"/>
      <c r="E41" s="461"/>
      <c r="F41" s="461"/>
      <c r="G41" s="461"/>
    </row>
    <row r="42" spans="1:7" s="27" customFormat="1" ht="19.5" customHeight="1" outlineLevel="1" x14ac:dyDescent="0.25">
      <c r="A42" s="462" t="s">
        <v>452</v>
      </c>
      <c r="B42" s="463"/>
      <c r="C42" s="463"/>
      <c r="D42" s="463"/>
      <c r="E42" s="463"/>
      <c r="F42" s="463"/>
      <c r="G42" s="463"/>
    </row>
    <row r="43" spans="1:7" s="27" customFormat="1" ht="37.5" outlineLevel="1" x14ac:dyDescent="0.25">
      <c r="A43" s="18" t="s">
        <v>279</v>
      </c>
      <c r="B43" s="18" t="s">
        <v>1169</v>
      </c>
      <c r="C43" s="67">
        <v>104125</v>
      </c>
      <c r="D43" s="67">
        <v>99750</v>
      </c>
      <c r="E43" s="67">
        <v>95375</v>
      </c>
      <c r="F43" s="67">
        <v>91000</v>
      </c>
      <c r="G43" s="19" t="s">
        <v>910</v>
      </c>
    </row>
    <row r="44" spans="1:7" s="27" customFormat="1" ht="22.5" customHeight="1" x14ac:dyDescent="0.25">
      <c r="A44" s="415" t="s">
        <v>280</v>
      </c>
      <c r="B44" s="416"/>
      <c r="C44" s="416"/>
      <c r="D44" s="416"/>
      <c r="E44" s="416"/>
      <c r="F44" s="416"/>
      <c r="G44" s="417"/>
    </row>
    <row r="45" spans="1:7" s="27" customFormat="1" ht="21" customHeight="1" x14ac:dyDescent="0.25">
      <c r="A45" s="451" t="s">
        <v>281</v>
      </c>
      <c r="B45" s="452"/>
      <c r="C45" s="452"/>
      <c r="D45" s="452"/>
      <c r="E45" s="452"/>
      <c r="F45" s="452"/>
      <c r="G45" s="452"/>
    </row>
    <row r="46" spans="1:7" s="28" customFormat="1" ht="20.149999999999999" customHeight="1" x14ac:dyDescent="0.3">
      <c r="A46" s="458" t="s">
        <v>3</v>
      </c>
      <c r="B46" s="459"/>
      <c r="C46" s="459"/>
      <c r="D46" s="459"/>
      <c r="E46" s="459"/>
      <c r="F46" s="459"/>
      <c r="G46" s="459"/>
    </row>
    <row r="47" spans="1:7" s="27" customFormat="1" ht="21.75" customHeight="1" x14ac:dyDescent="0.25">
      <c r="A47" s="428" t="s">
        <v>453</v>
      </c>
      <c r="B47" s="429"/>
      <c r="C47" s="429"/>
      <c r="D47" s="429"/>
      <c r="E47" s="429"/>
      <c r="F47" s="429"/>
      <c r="G47" s="429"/>
    </row>
    <row r="48" spans="1:7" s="27" customFormat="1" ht="37.5" outlineLevel="1" x14ac:dyDescent="0.25">
      <c r="A48" s="114" t="s">
        <v>282</v>
      </c>
      <c r="B48" s="114" t="s">
        <v>283</v>
      </c>
      <c r="C48" s="126">
        <v>25000</v>
      </c>
      <c r="D48" s="126">
        <v>24375</v>
      </c>
      <c r="E48" s="126">
        <v>23750</v>
      </c>
      <c r="F48" s="126">
        <v>23125</v>
      </c>
      <c r="G48" s="115" t="s">
        <v>910</v>
      </c>
    </row>
    <row r="49" spans="1:7" s="27" customFormat="1" ht="24" customHeight="1" x14ac:dyDescent="0.25">
      <c r="A49" s="428" t="s">
        <v>454</v>
      </c>
      <c r="B49" s="429"/>
      <c r="C49" s="429"/>
      <c r="D49" s="429"/>
      <c r="E49" s="429"/>
      <c r="F49" s="429"/>
      <c r="G49" s="429"/>
    </row>
    <row r="50" spans="1:7" s="27" customFormat="1" ht="37.5" outlineLevel="1" x14ac:dyDescent="0.25">
      <c r="A50" s="18" t="s">
        <v>284</v>
      </c>
      <c r="B50" s="18" t="s">
        <v>285</v>
      </c>
      <c r="C50" s="67">
        <v>81250</v>
      </c>
      <c r="D50" s="67">
        <v>76875</v>
      </c>
      <c r="E50" s="67">
        <v>72500</v>
      </c>
      <c r="F50" s="67">
        <v>68125</v>
      </c>
      <c r="G50" s="19" t="s">
        <v>910</v>
      </c>
    </row>
    <row r="51" spans="1:7" s="27" customFormat="1" ht="23.25" customHeight="1" x14ac:dyDescent="0.25">
      <c r="A51" s="428" t="s">
        <v>455</v>
      </c>
      <c r="B51" s="429"/>
      <c r="C51" s="429"/>
      <c r="D51" s="429"/>
      <c r="E51" s="429"/>
      <c r="F51" s="429"/>
      <c r="G51" s="429"/>
    </row>
    <row r="52" spans="1:7" s="27" customFormat="1" ht="37.5" outlineLevel="1" x14ac:dyDescent="0.25">
      <c r="A52" s="114" t="s">
        <v>286</v>
      </c>
      <c r="B52" s="114" t="s">
        <v>287</v>
      </c>
      <c r="C52" s="126">
        <v>56250</v>
      </c>
      <c r="D52" s="126">
        <v>52500</v>
      </c>
      <c r="E52" s="126">
        <v>48750</v>
      </c>
      <c r="F52" s="126">
        <v>45000</v>
      </c>
      <c r="G52" s="115" t="s">
        <v>910</v>
      </c>
    </row>
    <row r="53" spans="1:7" s="27" customFormat="1" ht="18.75" customHeight="1" x14ac:dyDescent="0.25">
      <c r="A53" s="415" t="s">
        <v>465</v>
      </c>
      <c r="B53" s="416"/>
      <c r="C53" s="416"/>
      <c r="D53" s="416"/>
      <c r="E53" s="416"/>
      <c r="F53" s="416"/>
      <c r="G53" s="417"/>
    </row>
    <row r="54" spans="1:7" ht="14.25" customHeight="1" x14ac:dyDescent="0.3">
      <c r="A54" s="451" t="s">
        <v>467</v>
      </c>
      <c r="B54" s="452"/>
      <c r="C54" s="452"/>
      <c r="D54" s="452"/>
      <c r="E54" s="452"/>
      <c r="F54" s="452"/>
      <c r="G54" s="452"/>
    </row>
  </sheetData>
  <sheetProtection formatCells="0" formatColumns="0" formatRows="0" insertColumns="0" insertRows="0" insertHyperlinks="0" deleteColumns="0" deleteRows="0" selectLockedCells="1" sort="0" autoFilter="0" pivotTables="0" selectUnlockedCells="1"/>
  <mergeCells count="46">
    <mergeCell ref="C25:F25"/>
    <mergeCell ref="C26:F26"/>
    <mergeCell ref="A9:G9"/>
    <mergeCell ref="A1:G1"/>
    <mergeCell ref="A2:G2"/>
    <mergeCell ref="A5:A7"/>
    <mergeCell ref="B5:B7"/>
    <mergeCell ref="C5:F5"/>
    <mergeCell ref="G5:G7"/>
    <mergeCell ref="C6:C7"/>
    <mergeCell ref="D6:D7"/>
    <mergeCell ref="E6:E7"/>
    <mergeCell ref="F6:F7"/>
    <mergeCell ref="A4:G4"/>
    <mergeCell ref="A42:G42"/>
    <mergeCell ref="A44:G44"/>
    <mergeCell ref="A45:G45"/>
    <mergeCell ref="A46:G46"/>
    <mergeCell ref="A8:G8"/>
    <mergeCell ref="A29:G29"/>
    <mergeCell ref="A11:G11"/>
    <mergeCell ref="A10:G10"/>
    <mergeCell ref="A28:G28"/>
    <mergeCell ref="A14:G14"/>
    <mergeCell ref="A17:G17"/>
    <mergeCell ref="A22:G22"/>
    <mergeCell ref="A20:G20"/>
    <mergeCell ref="C27:F27"/>
    <mergeCell ref="C23:F23"/>
    <mergeCell ref="C24:F24"/>
    <mergeCell ref="A54:G54"/>
    <mergeCell ref="A31:G31"/>
    <mergeCell ref="A32:G32"/>
    <mergeCell ref="A30:G30"/>
    <mergeCell ref="C21:F21"/>
    <mergeCell ref="A53:G53"/>
    <mergeCell ref="A33:G33"/>
    <mergeCell ref="A34:G34"/>
    <mergeCell ref="A35:G35"/>
    <mergeCell ref="A36:G36"/>
    <mergeCell ref="A38:G38"/>
    <mergeCell ref="A39:G39"/>
    <mergeCell ref="A41:G41"/>
    <mergeCell ref="A47:G47"/>
    <mergeCell ref="A49:G49"/>
    <mergeCell ref="A51:G51"/>
  </mergeCells>
  <pageMargins left="0.62992125984251968" right="0.23622047244094491" top="0.74803149606299213" bottom="0.74803149606299213" header="0.31496062992125984" footer="0.31496062992125984"/>
  <pageSetup paperSize="9" scale="58" fitToHeight="0" orientation="landscape" r:id="rId1"/>
  <rowBreaks count="2" manualBreakCount="2">
    <brk id="31" max="12" man="1"/>
    <brk id="52"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EY76"/>
  <sheetViews>
    <sheetView zoomScale="90" zoomScaleNormal="90" zoomScaleSheetLayoutView="80" zoomScalePageLayoutView="90" workbookViewId="0">
      <pane ySplit="7" topLeftCell="A8" activePane="bottomLeft" state="frozen"/>
      <selection pane="bottomLeft" activeCell="A9" sqref="A9:D9"/>
    </sheetView>
  </sheetViews>
  <sheetFormatPr defaultColWidth="9" defaultRowHeight="14" outlineLevelRow="3" x14ac:dyDescent="0.3"/>
  <cols>
    <col min="1" max="1" width="18.5" style="26" customWidth="1"/>
    <col min="2" max="2" width="49.58203125" style="28" customWidth="1"/>
    <col min="3" max="3" width="14.33203125" style="26" customWidth="1"/>
    <col min="4" max="4" width="88" style="26" customWidth="1"/>
    <col min="5" max="16384" width="9" style="26"/>
  </cols>
  <sheetData>
    <row r="1" spans="1:28" x14ac:dyDescent="0.3">
      <c r="A1" s="407" t="s">
        <v>92</v>
      </c>
      <c r="B1" s="408"/>
      <c r="C1" s="482"/>
    </row>
    <row r="2" spans="1:28" x14ac:dyDescent="0.3">
      <c r="A2" s="407" t="s">
        <v>93</v>
      </c>
      <c r="B2" s="408"/>
      <c r="C2" s="482"/>
    </row>
    <row r="4" spans="1:28" ht="15" customHeight="1" x14ac:dyDescent="0.3">
      <c r="A4" s="483" t="s">
        <v>1</v>
      </c>
      <c r="B4" s="410" t="s">
        <v>97</v>
      </c>
      <c r="C4" s="412" t="s">
        <v>555</v>
      </c>
      <c r="D4" s="412" t="s">
        <v>2</v>
      </c>
    </row>
    <row r="5" spans="1:28" ht="15" customHeight="1" x14ac:dyDescent="0.3">
      <c r="A5" s="484"/>
      <c r="B5" s="410"/>
      <c r="C5" s="469"/>
      <c r="D5" s="469"/>
    </row>
    <row r="6" spans="1:28" x14ac:dyDescent="0.3">
      <c r="A6" s="485"/>
      <c r="B6" s="410"/>
      <c r="C6" s="470"/>
      <c r="D6" s="470"/>
    </row>
    <row r="7" spans="1:28" s="60" customFormat="1" ht="20.149999999999999" customHeight="1" x14ac:dyDescent="0.35">
      <c r="A7" s="415" t="s">
        <v>3714</v>
      </c>
      <c r="B7" s="416"/>
      <c r="C7" s="416"/>
      <c r="D7" s="417"/>
      <c r="E7" s="52"/>
      <c r="F7" s="52"/>
      <c r="G7" s="52"/>
      <c r="H7" s="52"/>
      <c r="I7" s="52"/>
      <c r="J7" s="52"/>
      <c r="K7" s="52"/>
      <c r="L7" s="52"/>
      <c r="M7" s="52"/>
      <c r="N7" s="52"/>
      <c r="O7" s="52"/>
      <c r="P7" s="52"/>
      <c r="Q7" s="52"/>
      <c r="R7" s="52"/>
      <c r="S7" s="52"/>
      <c r="T7" s="52"/>
      <c r="U7" s="52"/>
      <c r="V7" s="52"/>
      <c r="W7" s="52"/>
      <c r="X7" s="52"/>
      <c r="Y7" s="52"/>
      <c r="Z7" s="52"/>
      <c r="AA7" s="52"/>
      <c r="AB7" s="52"/>
    </row>
    <row r="8" spans="1:28" s="49" customFormat="1" ht="20.149999999999999" customHeight="1" x14ac:dyDescent="0.35">
      <c r="A8" s="479" t="s">
        <v>937</v>
      </c>
      <c r="B8" s="480"/>
      <c r="C8" s="480"/>
      <c r="D8" s="481"/>
      <c r="E8" s="52"/>
      <c r="F8" s="52"/>
      <c r="G8" s="52"/>
      <c r="H8" s="52"/>
      <c r="I8" s="52"/>
      <c r="J8" s="52"/>
      <c r="K8" s="52"/>
      <c r="L8" s="52"/>
      <c r="M8" s="52"/>
      <c r="N8" s="52"/>
      <c r="O8" s="52"/>
      <c r="P8" s="52"/>
      <c r="Q8" s="52"/>
      <c r="R8" s="52"/>
      <c r="S8" s="52"/>
      <c r="T8" s="52"/>
      <c r="U8" s="52"/>
      <c r="V8" s="52"/>
      <c r="W8" s="52"/>
      <c r="X8" s="52"/>
      <c r="Y8" s="52"/>
      <c r="Z8" s="52"/>
      <c r="AA8" s="52"/>
      <c r="AB8" s="52"/>
    </row>
    <row r="9" spans="1:28" s="49" customFormat="1" ht="20.149999999999999" customHeight="1" outlineLevel="1" x14ac:dyDescent="0.35">
      <c r="A9" s="425" t="s">
        <v>1171</v>
      </c>
      <c r="B9" s="426"/>
      <c r="C9" s="426"/>
      <c r="D9" s="427"/>
      <c r="E9" s="52"/>
      <c r="F9" s="52"/>
      <c r="G9" s="52"/>
      <c r="H9" s="52"/>
      <c r="I9" s="52"/>
      <c r="J9" s="52"/>
      <c r="K9" s="52"/>
      <c r="L9" s="52"/>
      <c r="M9" s="52"/>
      <c r="N9" s="52"/>
      <c r="O9" s="52"/>
      <c r="P9" s="52"/>
      <c r="Q9" s="52"/>
      <c r="R9" s="52"/>
      <c r="S9" s="52"/>
      <c r="T9" s="52"/>
      <c r="U9" s="52"/>
      <c r="V9" s="52"/>
      <c r="W9" s="52"/>
      <c r="X9" s="52"/>
      <c r="Y9" s="52"/>
      <c r="Z9" s="52"/>
      <c r="AA9" s="52"/>
      <c r="AB9" s="52"/>
    </row>
    <row r="10" spans="1:28" s="60" customFormat="1" ht="90.5" outlineLevel="2" x14ac:dyDescent="0.35">
      <c r="A10" s="29" t="s">
        <v>1172</v>
      </c>
      <c r="B10" s="29" t="s">
        <v>1173</v>
      </c>
      <c r="C10" s="30">
        <v>7282000</v>
      </c>
      <c r="D10" s="160" t="s">
        <v>1567</v>
      </c>
      <c r="E10" s="52"/>
      <c r="F10" s="52"/>
      <c r="G10" s="52"/>
      <c r="H10" s="52"/>
      <c r="I10" s="52"/>
      <c r="J10" s="52"/>
      <c r="K10" s="52"/>
      <c r="L10" s="52"/>
      <c r="M10" s="52"/>
      <c r="N10" s="52"/>
      <c r="O10" s="52"/>
      <c r="P10" s="52"/>
      <c r="Q10" s="52"/>
      <c r="R10" s="52"/>
      <c r="S10" s="52"/>
      <c r="T10" s="52"/>
      <c r="U10" s="52"/>
      <c r="V10" s="52"/>
      <c r="W10" s="52"/>
      <c r="X10" s="52"/>
      <c r="Y10" s="52"/>
    </row>
    <row r="11" spans="1:28" s="59" customFormat="1" ht="36" outlineLevel="2" x14ac:dyDescent="0.35">
      <c r="A11" s="153" t="s">
        <v>1174</v>
      </c>
      <c r="B11" s="152" t="s">
        <v>1175</v>
      </c>
      <c r="C11" s="132">
        <f>C10*0.35</f>
        <v>2548700</v>
      </c>
      <c r="D11" s="154" t="s">
        <v>1176</v>
      </c>
      <c r="E11" s="52"/>
      <c r="F11" s="52"/>
      <c r="G11" s="52"/>
      <c r="H11" s="52"/>
      <c r="I11" s="52"/>
      <c r="J11" s="52"/>
      <c r="K11" s="52"/>
      <c r="L11" s="52"/>
      <c r="M11" s="52"/>
      <c r="N11" s="52"/>
      <c r="O11" s="52"/>
      <c r="P11" s="52"/>
      <c r="Q11" s="52"/>
      <c r="R11" s="52"/>
      <c r="S11" s="52"/>
      <c r="T11" s="52"/>
      <c r="U11" s="52"/>
      <c r="V11" s="52"/>
      <c r="W11" s="52"/>
      <c r="X11" s="52"/>
      <c r="Y11" s="52"/>
    </row>
    <row r="12" spans="1:28" s="60" customFormat="1" ht="90.5" outlineLevel="2" x14ac:dyDescent="0.35">
      <c r="A12" s="29" t="s">
        <v>1177</v>
      </c>
      <c r="B12" s="29" t="s">
        <v>1178</v>
      </c>
      <c r="C12" s="30">
        <v>4390416</v>
      </c>
      <c r="D12" s="160" t="s">
        <v>1568</v>
      </c>
      <c r="E12" s="52"/>
      <c r="F12" s="52"/>
      <c r="G12" s="52"/>
      <c r="H12" s="52"/>
      <c r="I12" s="52"/>
      <c r="J12" s="52"/>
      <c r="K12" s="52"/>
      <c r="L12" s="52"/>
      <c r="M12" s="52"/>
      <c r="N12" s="52"/>
      <c r="O12" s="52"/>
      <c r="P12" s="52"/>
      <c r="Q12" s="52"/>
      <c r="R12" s="52"/>
      <c r="S12" s="52"/>
      <c r="T12" s="52"/>
      <c r="U12" s="52"/>
      <c r="V12" s="52"/>
      <c r="W12" s="52"/>
      <c r="X12" s="52"/>
      <c r="Y12" s="52"/>
    </row>
    <row r="13" spans="1:28" s="59" customFormat="1" ht="36" outlineLevel="2" x14ac:dyDescent="0.35">
      <c r="A13" s="153" t="s">
        <v>1179</v>
      </c>
      <c r="B13" s="152" t="s">
        <v>1180</v>
      </c>
      <c r="C13" s="132">
        <f>C12*0.35</f>
        <v>1536645.5999999999</v>
      </c>
      <c r="D13" s="154" t="s">
        <v>1176</v>
      </c>
      <c r="E13" s="52"/>
      <c r="F13" s="52"/>
      <c r="G13" s="52"/>
      <c r="H13" s="52"/>
      <c r="I13" s="52"/>
      <c r="J13" s="52"/>
      <c r="K13" s="52"/>
      <c r="L13" s="52"/>
      <c r="M13" s="52"/>
      <c r="N13" s="52"/>
      <c r="O13" s="52"/>
      <c r="P13" s="52"/>
      <c r="Q13" s="52"/>
      <c r="R13" s="52"/>
      <c r="S13" s="52"/>
      <c r="T13" s="52"/>
      <c r="U13" s="52"/>
      <c r="V13" s="52"/>
      <c r="W13" s="52"/>
      <c r="X13" s="52"/>
      <c r="Y13" s="52"/>
    </row>
    <row r="14" spans="1:28" s="49" customFormat="1" ht="20.149999999999999" customHeight="1" outlineLevel="1" x14ac:dyDescent="0.35">
      <c r="A14" s="425" t="s">
        <v>1181</v>
      </c>
      <c r="B14" s="426"/>
      <c r="C14" s="426"/>
      <c r="D14" s="427"/>
      <c r="E14" s="52"/>
      <c r="F14" s="52"/>
      <c r="G14" s="52"/>
      <c r="H14" s="52"/>
      <c r="I14" s="52"/>
      <c r="J14" s="52"/>
      <c r="K14" s="52"/>
      <c r="L14" s="52"/>
      <c r="M14" s="52"/>
      <c r="N14" s="52"/>
      <c r="O14" s="52"/>
      <c r="P14" s="52"/>
      <c r="Q14" s="52"/>
      <c r="R14" s="52"/>
      <c r="S14" s="52"/>
      <c r="T14" s="52"/>
      <c r="U14" s="52"/>
      <c r="V14" s="52"/>
      <c r="W14" s="52"/>
      <c r="X14" s="52"/>
      <c r="Y14" s="52"/>
      <c r="Z14" s="52"/>
      <c r="AA14" s="52"/>
      <c r="AB14" s="52"/>
    </row>
    <row r="15" spans="1:28" s="49" customFormat="1" ht="20.149999999999999" customHeight="1" outlineLevel="2" x14ac:dyDescent="0.35">
      <c r="A15" s="425" t="s">
        <v>1182</v>
      </c>
      <c r="B15" s="426"/>
      <c r="C15" s="426"/>
      <c r="D15" s="427"/>
      <c r="E15" s="52"/>
      <c r="F15" s="52"/>
      <c r="G15" s="52"/>
      <c r="H15" s="52"/>
      <c r="I15" s="52"/>
      <c r="J15" s="52"/>
      <c r="K15" s="52"/>
      <c r="L15" s="52"/>
      <c r="M15" s="52"/>
      <c r="N15" s="52"/>
      <c r="O15" s="52"/>
      <c r="P15" s="52"/>
      <c r="Q15" s="52"/>
      <c r="R15" s="52"/>
      <c r="S15" s="52"/>
      <c r="T15" s="52"/>
      <c r="U15" s="52"/>
      <c r="V15" s="52"/>
      <c r="W15" s="52"/>
      <c r="X15" s="52"/>
      <c r="Y15" s="52"/>
      <c r="Z15" s="52"/>
      <c r="AA15" s="52"/>
      <c r="AB15" s="52"/>
    </row>
    <row r="16" spans="1:28" s="60" customFormat="1" ht="82.15" customHeight="1" outlineLevel="3" x14ac:dyDescent="0.35">
      <c r="A16" s="29" t="s">
        <v>1183</v>
      </c>
      <c r="B16" s="29" t="s">
        <v>1184</v>
      </c>
      <c r="C16" s="30">
        <v>5402000</v>
      </c>
      <c r="D16" s="160" t="s">
        <v>1569</v>
      </c>
      <c r="E16" s="52"/>
      <c r="F16" s="52"/>
      <c r="G16" s="52"/>
      <c r="H16" s="52"/>
      <c r="I16" s="52"/>
      <c r="J16" s="52"/>
      <c r="K16" s="52"/>
      <c r="L16" s="52"/>
      <c r="M16" s="52"/>
      <c r="N16" s="52"/>
      <c r="O16" s="52"/>
      <c r="P16" s="52"/>
      <c r="Q16" s="52"/>
      <c r="R16" s="52"/>
      <c r="S16" s="52"/>
      <c r="T16" s="52"/>
      <c r="U16" s="52"/>
      <c r="V16" s="52"/>
      <c r="W16" s="52"/>
      <c r="X16" s="52"/>
      <c r="Y16" s="52"/>
    </row>
    <row r="17" spans="1:155" s="59" customFormat="1" ht="36" outlineLevel="3" x14ac:dyDescent="0.35">
      <c r="A17" s="153" t="s">
        <v>1185</v>
      </c>
      <c r="B17" s="152" t="s">
        <v>1186</v>
      </c>
      <c r="C17" s="132">
        <f>C16*0.35</f>
        <v>1890699.9999999998</v>
      </c>
      <c r="D17" s="154" t="s">
        <v>1176</v>
      </c>
      <c r="E17" s="52"/>
      <c r="F17" s="52"/>
      <c r="G17" s="52"/>
      <c r="H17" s="52"/>
      <c r="I17" s="52"/>
      <c r="J17" s="52"/>
      <c r="K17" s="52"/>
      <c r="L17" s="52"/>
      <c r="M17" s="52"/>
      <c r="N17" s="52"/>
      <c r="O17" s="52"/>
      <c r="P17" s="52"/>
      <c r="Q17" s="52"/>
      <c r="R17" s="52"/>
      <c r="S17" s="52"/>
      <c r="T17" s="52"/>
      <c r="U17" s="52"/>
      <c r="V17" s="52"/>
      <c r="W17" s="52"/>
      <c r="X17" s="52"/>
      <c r="Y17" s="52"/>
    </row>
    <row r="18" spans="1:155" s="59" customFormat="1" ht="82.15" customHeight="1" outlineLevel="3" x14ac:dyDescent="0.35">
      <c r="A18" s="29" t="s">
        <v>1187</v>
      </c>
      <c r="B18" s="29" t="s">
        <v>1188</v>
      </c>
      <c r="C18" s="30">
        <v>4676000</v>
      </c>
      <c r="D18" s="160" t="s">
        <v>1570</v>
      </c>
      <c r="E18" s="52"/>
      <c r="F18" s="52"/>
      <c r="G18" s="52"/>
      <c r="H18" s="52"/>
      <c r="I18" s="52"/>
      <c r="J18" s="52"/>
      <c r="K18" s="52"/>
      <c r="L18" s="52"/>
      <c r="M18" s="52"/>
      <c r="N18" s="52"/>
      <c r="O18" s="52"/>
      <c r="P18" s="52"/>
      <c r="Q18" s="52"/>
      <c r="R18" s="52"/>
      <c r="S18" s="52"/>
      <c r="T18" s="52"/>
      <c r="U18" s="52"/>
      <c r="V18" s="52"/>
      <c r="W18" s="52"/>
      <c r="X18" s="52"/>
      <c r="Y18" s="52"/>
    </row>
    <row r="19" spans="1:155" s="59" customFormat="1" ht="36" outlineLevel="3" x14ac:dyDescent="0.35">
      <c r="A19" s="153" t="s">
        <v>1189</v>
      </c>
      <c r="B19" s="152" t="s">
        <v>1190</v>
      </c>
      <c r="C19" s="132">
        <f>C18*0.35</f>
        <v>1636600</v>
      </c>
      <c r="D19" s="154" t="s">
        <v>1176</v>
      </c>
      <c r="E19" s="52"/>
      <c r="F19" s="52"/>
      <c r="G19" s="52"/>
      <c r="H19" s="52"/>
      <c r="I19" s="52"/>
      <c r="J19" s="52"/>
      <c r="K19" s="52"/>
      <c r="L19" s="52"/>
      <c r="M19" s="52"/>
      <c r="N19" s="52"/>
      <c r="O19" s="52"/>
      <c r="P19" s="52"/>
      <c r="Q19" s="52"/>
      <c r="R19" s="52"/>
      <c r="S19" s="52"/>
      <c r="T19" s="52"/>
      <c r="U19" s="52"/>
      <c r="V19" s="52"/>
      <c r="W19" s="52"/>
      <c r="X19" s="52"/>
      <c r="Y19" s="52"/>
    </row>
    <row r="20" spans="1:155" s="49" customFormat="1" ht="20.149999999999999" customHeight="1" outlineLevel="2" x14ac:dyDescent="0.35">
      <c r="A20" s="425" t="s">
        <v>1191</v>
      </c>
      <c r="B20" s="426"/>
      <c r="C20" s="426"/>
      <c r="D20" s="427"/>
      <c r="E20" s="52"/>
      <c r="F20" s="52"/>
      <c r="G20" s="52"/>
      <c r="H20" s="52"/>
      <c r="I20" s="52"/>
      <c r="J20" s="52"/>
      <c r="K20" s="52"/>
      <c r="L20" s="52"/>
      <c r="M20" s="52"/>
      <c r="N20" s="52"/>
      <c r="O20" s="52"/>
      <c r="P20" s="52"/>
      <c r="Q20" s="52"/>
      <c r="R20" s="52"/>
      <c r="S20" s="52"/>
      <c r="T20" s="52"/>
      <c r="U20" s="52"/>
      <c r="V20" s="52"/>
      <c r="W20" s="52"/>
      <c r="X20" s="52"/>
      <c r="Y20" s="52"/>
      <c r="Z20" s="52"/>
      <c r="AA20" s="52"/>
      <c r="AB20" s="52"/>
    </row>
    <row r="21" spans="1:155" s="60" customFormat="1" ht="82.15" customHeight="1" outlineLevel="3" x14ac:dyDescent="0.35">
      <c r="A21" s="29" t="s">
        <v>1192</v>
      </c>
      <c r="B21" s="29" t="s">
        <v>1193</v>
      </c>
      <c r="C21" s="30">
        <v>2568416</v>
      </c>
      <c r="D21" s="160" t="s">
        <v>1571</v>
      </c>
      <c r="E21" s="52"/>
      <c r="F21" s="52"/>
      <c r="G21" s="52"/>
      <c r="H21" s="52"/>
      <c r="I21" s="52"/>
      <c r="J21" s="52"/>
      <c r="K21" s="52"/>
      <c r="L21" s="52"/>
      <c r="M21" s="52"/>
      <c r="N21" s="52"/>
      <c r="O21" s="52"/>
      <c r="P21" s="52"/>
      <c r="Q21" s="52"/>
      <c r="R21" s="52"/>
      <c r="S21" s="52"/>
      <c r="T21" s="52"/>
      <c r="U21" s="52"/>
      <c r="V21" s="52"/>
      <c r="W21" s="52"/>
      <c r="X21" s="52"/>
      <c r="Y21" s="52"/>
    </row>
    <row r="22" spans="1:155" s="59" customFormat="1" ht="36" outlineLevel="3" x14ac:dyDescent="0.35">
      <c r="A22" s="153" t="s">
        <v>1194</v>
      </c>
      <c r="B22" s="152" t="s">
        <v>1195</v>
      </c>
      <c r="C22" s="132">
        <f>C21*0.35</f>
        <v>898945.6</v>
      </c>
      <c r="D22" s="154" t="s">
        <v>1176</v>
      </c>
      <c r="E22" s="52"/>
      <c r="F22" s="52"/>
      <c r="G22" s="52"/>
      <c r="H22" s="52"/>
      <c r="I22" s="52"/>
      <c r="J22" s="52"/>
      <c r="K22" s="52"/>
      <c r="L22" s="52"/>
      <c r="M22" s="52"/>
      <c r="N22" s="52"/>
      <c r="O22" s="52"/>
      <c r="P22" s="52"/>
      <c r="Q22" s="52"/>
      <c r="R22" s="52"/>
      <c r="S22" s="52"/>
      <c r="T22" s="52"/>
      <c r="U22" s="52"/>
      <c r="V22" s="52"/>
      <c r="W22" s="52"/>
      <c r="X22" s="52"/>
      <c r="Y22" s="52"/>
    </row>
    <row r="23" spans="1:155" s="59" customFormat="1" ht="83.5" customHeight="1" outlineLevel="3" x14ac:dyDescent="0.35">
      <c r="A23" s="29" t="s">
        <v>1196</v>
      </c>
      <c r="B23" s="29" t="s">
        <v>1197</v>
      </c>
      <c r="C23" s="30">
        <v>2310416</v>
      </c>
      <c r="D23" s="160" t="s">
        <v>1572</v>
      </c>
      <c r="E23" s="52"/>
      <c r="F23" s="52"/>
      <c r="G23" s="52"/>
      <c r="H23" s="52"/>
      <c r="I23" s="52"/>
      <c r="J23" s="52"/>
      <c r="K23" s="52"/>
      <c r="L23" s="52"/>
      <c r="M23" s="52"/>
      <c r="N23" s="52"/>
      <c r="O23" s="52"/>
      <c r="P23" s="52"/>
      <c r="Q23" s="52"/>
      <c r="R23" s="52"/>
      <c r="S23" s="52"/>
      <c r="T23" s="52"/>
      <c r="U23" s="52"/>
      <c r="V23" s="52"/>
      <c r="W23" s="52"/>
      <c r="X23" s="52"/>
      <c r="Y23" s="52"/>
    </row>
    <row r="24" spans="1:155" s="59" customFormat="1" ht="36" outlineLevel="3" x14ac:dyDescent="0.35">
      <c r="A24" s="153" t="s">
        <v>1198</v>
      </c>
      <c r="B24" s="152" t="s">
        <v>1199</v>
      </c>
      <c r="C24" s="132">
        <f>C23*0.35</f>
        <v>808645.6</v>
      </c>
      <c r="D24" s="154" t="s">
        <v>1176</v>
      </c>
      <c r="E24" s="52"/>
      <c r="F24" s="52"/>
      <c r="G24" s="52"/>
      <c r="H24" s="52"/>
      <c r="I24" s="52"/>
      <c r="J24" s="52"/>
      <c r="K24" s="52"/>
      <c r="L24" s="52"/>
      <c r="M24" s="52"/>
      <c r="N24" s="52"/>
      <c r="O24" s="52"/>
      <c r="P24" s="52"/>
      <c r="Q24" s="52"/>
      <c r="R24" s="52"/>
      <c r="S24" s="52"/>
      <c r="T24" s="52"/>
      <c r="U24" s="52"/>
      <c r="V24" s="52"/>
      <c r="W24" s="52"/>
      <c r="X24" s="52"/>
      <c r="Y24" s="52"/>
    </row>
    <row r="25" spans="1:155" s="60" customFormat="1" ht="20.25" customHeight="1" x14ac:dyDescent="0.35">
      <c r="A25" s="479" t="s">
        <v>243</v>
      </c>
      <c r="B25" s="480"/>
      <c r="C25" s="480"/>
      <c r="D25" s="48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row>
    <row r="26" spans="1:155" s="59" customFormat="1" ht="13.15" customHeight="1" outlineLevel="1" x14ac:dyDescent="0.25">
      <c r="A26" s="458" t="s">
        <v>3</v>
      </c>
      <c r="B26" s="459"/>
      <c r="C26" s="459"/>
      <c r="D26" s="459"/>
    </row>
    <row r="27" spans="1:155" s="49" customFormat="1" ht="20.149999999999999" customHeight="1" outlineLevel="1" x14ac:dyDescent="0.35">
      <c r="A27" s="425" t="s">
        <v>1171</v>
      </c>
      <c r="B27" s="426"/>
      <c r="C27" s="426"/>
      <c r="D27" s="427"/>
      <c r="E27" s="52"/>
      <c r="F27" s="52"/>
      <c r="G27" s="52"/>
      <c r="H27" s="52"/>
      <c r="I27" s="52"/>
      <c r="J27" s="52"/>
      <c r="K27" s="52"/>
      <c r="L27" s="52"/>
      <c r="M27" s="52"/>
      <c r="N27" s="52"/>
      <c r="O27" s="52"/>
      <c r="P27" s="52"/>
      <c r="Q27" s="52"/>
      <c r="R27" s="52"/>
      <c r="S27" s="52"/>
      <c r="T27" s="52"/>
      <c r="U27" s="52"/>
      <c r="V27" s="52"/>
      <c r="W27" s="52"/>
      <c r="X27" s="52"/>
      <c r="Y27" s="52"/>
      <c r="Z27" s="52"/>
      <c r="AA27" s="52"/>
      <c r="AB27" s="52"/>
    </row>
    <row r="28" spans="1:155" s="59" customFormat="1" ht="68.5" customHeight="1" outlineLevel="2" x14ac:dyDescent="0.25">
      <c r="A28" s="29" t="s">
        <v>1200</v>
      </c>
      <c r="B28" s="29" t="s">
        <v>1201</v>
      </c>
      <c r="C28" s="30">
        <v>9720000</v>
      </c>
      <c r="D28" s="160" t="s">
        <v>1573</v>
      </c>
    </row>
    <row r="29" spans="1:155" s="59" customFormat="1" ht="36" outlineLevel="2" x14ac:dyDescent="0.25">
      <c r="A29" s="153" t="s">
        <v>1202</v>
      </c>
      <c r="B29" s="152" t="s">
        <v>1203</v>
      </c>
      <c r="C29" s="132">
        <f>C28*0.35</f>
        <v>3402000</v>
      </c>
      <c r="D29" s="154" t="s">
        <v>1204</v>
      </c>
    </row>
    <row r="30" spans="1:155" s="59" customFormat="1" ht="72.650000000000006" customHeight="1" outlineLevel="2" x14ac:dyDescent="0.25">
      <c r="A30" s="29" t="s">
        <v>1205</v>
      </c>
      <c r="B30" s="29" t="s">
        <v>1206</v>
      </c>
      <c r="C30" s="30">
        <v>6720000</v>
      </c>
      <c r="D30" s="160" t="s">
        <v>1574</v>
      </c>
    </row>
    <row r="31" spans="1:155" s="59" customFormat="1" ht="36" outlineLevel="2" x14ac:dyDescent="0.25">
      <c r="A31" s="153" t="s">
        <v>1207</v>
      </c>
      <c r="B31" s="152" t="s">
        <v>1208</v>
      </c>
      <c r="C31" s="132">
        <f>C30*0.35</f>
        <v>2352000</v>
      </c>
      <c r="D31" s="154" t="s">
        <v>1204</v>
      </c>
    </row>
    <row r="32" spans="1:155" s="59" customFormat="1" ht="69" customHeight="1" outlineLevel="2" x14ac:dyDescent="0.25">
      <c r="A32" s="29" t="s">
        <v>1209</v>
      </c>
      <c r="B32" s="29" t="s">
        <v>1210</v>
      </c>
      <c r="C32" s="30">
        <v>3542000</v>
      </c>
      <c r="D32" s="160" t="s">
        <v>1575</v>
      </c>
    </row>
    <row r="33" spans="1:28" s="59" customFormat="1" ht="36" outlineLevel="2" x14ac:dyDescent="0.25">
      <c r="A33" s="153" t="s">
        <v>1211</v>
      </c>
      <c r="B33" s="152" t="s">
        <v>1212</v>
      </c>
      <c r="C33" s="132">
        <f>C32*0.35</f>
        <v>1239700</v>
      </c>
      <c r="D33" s="154" t="s">
        <v>1204</v>
      </c>
    </row>
    <row r="34" spans="1:28" s="49" customFormat="1" ht="20.149999999999999" customHeight="1" outlineLevel="1" x14ac:dyDescent="0.35">
      <c r="A34" s="425" t="s">
        <v>1181</v>
      </c>
      <c r="B34" s="426"/>
      <c r="C34" s="426"/>
      <c r="D34" s="427"/>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s="49" customFormat="1" ht="20.149999999999999" customHeight="1" outlineLevel="2" x14ac:dyDescent="0.35">
      <c r="A35" s="425" t="s">
        <v>1213</v>
      </c>
      <c r="B35" s="426"/>
      <c r="C35" s="426"/>
      <c r="D35" s="427"/>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s="59" customFormat="1" ht="50.5" outlineLevel="3" x14ac:dyDescent="0.25">
      <c r="A36" s="29" t="s">
        <v>1214</v>
      </c>
      <c r="B36" s="29" t="s">
        <v>1215</v>
      </c>
      <c r="C36" s="30">
        <v>4840000</v>
      </c>
      <c r="D36" s="160" t="s">
        <v>1576</v>
      </c>
    </row>
    <row r="37" spans="1:28" s="59" customFormat="1" ht="36" outlineLevel="3" x14ac:dyDescent="0.25">
      <c r="A37" s="153" t="s">
        <v>1216</v>
      </c>
      <c r="B37" s="152" t="s">
        <v>1217</v>
      </c>
      <c r="C37" s="132">
        <f>C36*0.35</f>
        <v>1694000</v>
      </c>
      <c r="D37" s="154" t="s">
        <v>1204</v>
      </c>
    </row>
    <row r="38" spans="1:28" s="59" customFormat="1" ht="50.5" outlineLevel="3" x14ac:dyDescent="0.25">
      <c r="A38" s="29" t="s">
        <v>1218</v>
      </c>
      <c r="B38" s="29" t="s">
        <v>1219</v>
      </c>
      <c r="C38" s="30">
        <v>4114000</v>
      </c>
      <c r="D38" s="160" t="s">
        <v>1577</v>
      </c>
    </row>
    <row r="39" spans="1:28" s="59" customFormat="1" ht="36" outlineLevel="3" x14ac:dyDescent="0.25">
      <c r="A39" s="153" t="s">
        <v>1220</v>
      </c>
      <c r="B39" s="152" t="s">
        <v>1221</v>
      </c>
      <c r="C39" s="132">
        <f>C38*0.35</f>
        <v>1439900</v>
      </c>
      <c r="D39" s="154" t="s">
        <v>1204</v>
      </c>
    </row>
    <row r="40" spans="1:28" s="49" customFormat="1" ht="20.149999999999999" customHeight="1" outlineLevel="2" x14ac:dyDescent="0.35">
      <c r="A40" s="425" t="s">
        <v>1222</v>
      </c>
      <c r="B40" s="426"/>
      <c r="C40" s="426"/>
      <c r="D40" s="427"/>
      <c r="E40" s="52"/>
      <c r="F40" s="52"/>
      <c r="G40" s="52"/>
      <c r="H40" s="52"/>
      <c r="I40" s="52"/>
      <c r="J40" s="52"/>
      <c r="K40" s="52"/>
      <c r="L40" s="52"/>
      <c r="M40" s="52"/>
      <c r="N40" s="52"/>
      <c r="O40" s="52"/>
      <c r="P40" s="52"/>
      <c r="Q40" s="52"/>
      <c r="R40" s="52"/>
      <c r="S40" s="52"/>
      <c r="T40" s="52"/>
      <c r="U40" s="52"/>
      <c r="V40" s="52"/>
      <c r="W40" s="52"/>
      <c r="X40" s="52"/>
      <c r="Y40" s="52"/>
      <c r="Z40" s="52"/>
      <c r="AA40" s="52"/>
      <c r="AB40" s="52"/>
    </row>
    <row r="41" spans="1:28" s="59" customFormat="1" ht="50.5" outlineLevel="3" x14ac:dyDescent="0.25">
      <c r="A41" s="29" t="s">
        <v>1223</v>
      </c>
      <c r="B41" s="29" t="s">
        <v>1224</v>
      </c>
      <c r="C41" s="30">
        <v>1720000</v>
      </c>
      <c r="D41" s="160" t="s">
        <v>1578</v>
      </c>
    </row>
    <row r="42" spans="1:28" s="59" customFormat="1" ht="36" outlineLevel="3" x14ac:dyDescent="0.25">
      <c r="A42" s="153" t="s">
        <v>1225</v>
      </c>
      <c r="B42" s="152" t="s">
        <v>1226</v>
      </c>
      <c r="C42" s="132">
        <f>C41*0.35</f>
        <v>602000</v>
      </c>
      <c r="D42" s="154" t="s">
        <v>1204</v>
      </c>
    </row>
    <row r="43" spans="1:28" s="59" customFormat="1" ht="50.5" outlineLevel="3" x14ac:dyDescent="0.25">
      <c r="A43" s="29" t="s">
        <v>1227</v>
      </c>
      <c r="B43" s="29" t="s">
        <v>1228</v>
      </c>
      <c r="C43" s="30">
        <v>1462000</v>
      </c>
      <c r="D43" s="160" t="s">
        <v>1579</v>
      </c>
    </row>
    <row r="44" spans="1:28" s="59" customFormat="1" ht="36" outlineLevel="3" x14ac:dyDescent="0.25">
      <c r="A44" s="153" t="s">
        <v>1229</v>
      </c>
      <c r="B44" s="152" t="s">
        <v>1230</v>
      </c>
      <c r="C44" s="132">
        <f>C43*0.35</f>
        <v>511699.99999999994</v>
      </c>
      <c r="D44" s="154" t="s">
        <v>1204</v>
      </c>
    </row>
    <row r="45" spans="1:28" s="49" customFormat="1" ht="20.149999999999999" customHeight="1" x14ac:dyDescent="0.35">
      <c r="A45" s="479" t="s">
        <v>1446</v>
      </c>
      <c r="B45" s="480"/>
      <c r="C45" s="480"/>
      <c r="D45" s="481"/>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s="49" customFormat="1" ht="20.149999999999999" customHeight="1" outlineLevel="1" x14ac:dyDescent="0.35">
      <c r="A46" s="425" t="s">
        <v>1171</v>
      </c>
      <c r="B46" s="426"/>
      <c r="C46" s="426"/>
      <c r="D46" s="427"/>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s="60" customFormat="1" ht="40" outlineLevel="2" x14ac:dyDescent="0.35">
      <c r="A47" s="29" t="s">
        <v>1447</v>
      </c>
      <c r="B47" s="29" t="s">
        <v>1448</v>
      </c>
      <c r="C47" s="30">
        <v>5097400</v>
      </c>
      <c r="D47" s="32" t="s">
        <v>1449</v>
      </c>
      <c r="E47" s="52"/>
      <c r="F47" s="52"/>
      <c r="G47" s="52"/>
      <c r="H47" s="52"/>
      <c r="I47" s="52"/>
      <c r="J47" s="52"/>
      <c r="K47" s="52"/>
      <c r="L47" s="52"/>
      <c r="M47" s="52"/>
      <c r="N47" s="52"/>
      <c r="O47" s="52"/>
      <c r="P47" s="52"/>
      <c r="Q47" s="52"/>
      <c r="R47" s="52"/>
      <c r="S47" s="52"/>
      <c r="T47" s="52"/>
      <c r="U47" s="52"/>
      <c r="V47" s="52"/>
      <c r="W47" s="52"/>
      <c r="X47" s="52"/>
      <c r="Y47" s="52"/>
    </row>
    <row r="48" spans="1:28" s="60" customFormat="1" ht="40" outlineLevel="2" x14ac:dyDescent="0.35">
      <c r="A48" s="118" t="s">
        <v>1450</v>
      </c>
      <c r="B48" s="118" t="s">
        <v>1451</v>
      </c>
      <c r="C48" s="117">
        <v>3073291</v>
      </c>
      <c r="D48" s="121" t="s">
        <v>1452</v>
      </c>
      <c r="E48" s="52"/>
      <c r="F48" s="52"/>
      <c r="G48" s="52"/>
      <c r="H48" s="52"/>
      <c r="I48" s="52"/>
      <c r="J48" s="52"/>
      <c r="K48" s="52"/>
      <c r="L48" s="52"/>
      <c r="M48" s="52"/>
      <c r="N48" s="52"/>
      <c r="O48" s="52"/>
      <c r="P48" s="52"/>
      <c r="Q48" s="52"/>
      <c r="R48" s="52"/>
      <c r="S48" s="52"/>
      <c r="T48" s="52"/>
      <c r="U48" s="52"/>
      <c r="V48" s="52"/>
      <c r="W48" s="52"/>
      <c r="X48" s="52"/>
      <c r="Y48" s="52"/>
    </row>
    <row r="49" spans="1:155" s="49" customFormat="1" ht="20.149999999999999" customHeight="1" outlineLevel="1" x14ac:dyDescent="0.35">
      <c r="A49" s="425" t="s">
        <v>1181</v>
      </c>
      <c r="B49" s="426"/>
      <c r="C49" s="426"/>
      <c r="D49" s="427"/>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155" s="49" customFormat="1" ht="20.149999999999999" customHeight="1" outlineLevel="2" x14ac:dyDescent="0.35">
      <c r="A50" s="425" t="s">
        <v>1182</v>
      </c>
      <c r="B50" s="426"/>
      <c r="C50" s="426"/>
      <c r="D50" s="427"/>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155" s="60" customFormat="1" ht="40" outlineLevel="3" x14ac:dyDescent="0.35">
      <c r="A51" s="29" t="s">
        <v>1453</v>
      </c>
      <c r="B51" s="29" t="s">
        <v>1454</v>
      </c>
      <c r="C51" s="30">
        <v>3781400</v>
      </c>
      <c r="D51" s="32" t="s">
        <v>1455</v>
      </c>
      <c r="E51" s="52"/>
      <c r="F51" s="52"/>
      <c r="G51" s="52"/>
      <c r="H51" s="52"/>
      <c r="I51" s="52"/>
      <c r="J51" s="52"/>
      <c r="K51" s="52"/>
      <c r="L51" s="52"/>
      <c r="M51" s="52"/>
      <c r="N51" s="52"/>
      <c r="O51" s="52"/>
      <c r="P51" s="52"/>
      <c r="Q51" s="52"/>
      <c r="R51" s="52"/>
      <c r="S51" s="52"/>
      <c r="T51" s="52"/>
      <c r="U51" s="52"/>
      <c r="V51" s="52"/>
      <c r="W51" s="52"/>
      <c r="X51" s="52"/>
      <c r="Y51" s="52"/>
    </row>
    <row r="52" spans="1:155" s="59" customFormat="1" ht="40" outlineLevel="3" x14ac:dyDescent="0.35">
      <c r="A52" s="118" t="s">
        <v>1456</v>
      </c>
      <c r="B52" s="118" t="s">
        <v>1457</v>
      </c>
      <c r="C52" s="117">
        <v>3273200</v>
      </c>
      <c r="D52" s="121" t="s">
        <v>1458</v>
      </c>
      <c r="E52" s="52"/>
      <c r="F52" s="52"/>
      <c r="G52" s="52"/>
      <c r="H52" s="52"/>
      <c r="I52" s="52"/>
      <c r="J52" s="52"/>
      <c r="K52" s="52"/>
      <c r="L52" s="52"/>
      <c r="M52" s="52"/>
      <c r="N52" s="52"/>
      <c r="O52" s="52"/>
      <c r="P52" s="52"/>
      <c r="Q52" s="52"/>
      <c r="R52" s="52"/>
      <c r="S52" s="52"/>
      <c r="T52" s="52"/>
      <c r="U52" s="52"/>
      <c r="V52" s="52"/>
      <c r="W52" s="52"/>
      <c r="X52" s="52"/>
      <c r="Y52" s="52"/>
    </row>
    <row r="53" spans="1:155" s="49" customFormat="1" ht="20.149999999999999" customHeight="1" outlineLevel="2" x14ac:dyDescent="0.35">
      <c r="A53" s="425" t="s">
        <v>1191</v>
      </c>
      <c r="B53" s="426"/>
      <c r="C53" s="426"/>
      <c r="D53" s="427"/>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155" s="60" customFormat="1" ht="40" outlineLevel="3" x14ac:dyDescent="0.35">
      <c r="A54" s="29" t="s">
        <v>1459</v>
      </c>
      <c r="B54" s="29" t="s">
        <v>1460</v>
      </c>
      <c r="C54" s="30">
        <v>1797891</v>
      </c>
      <c r="D54" s="32" t="s">
        <v>1461</v>
      </c>
      <c r="E54" s="52"/>
      <c r="F54" s="52"/>
      <c r="G54" s="52"/>
      <c r="H54" s="52"/>
      <c r="I54" s="52"/>
      <c r="J54" s="52"/>
      <c r="K54" s="52"/>
      <c r="L54" s="52"/>
      <c r="M54" s="52"/>
      <c r="N54" s="52"/>
      <c r="O54" s="52"/>
      <c r="P54" s="52"/>
      <c r="Q54" s="52"/>
      <c r="R54" s="52"/>
      <c r="S54" s="52"/>
      <c r="T54" s="52"/>
      <c r="U54" s="52"/>
      <c r="V54" s="52"/>
      <c r="W54" s="52"/>
      <c r="X54" s="52"/>
      <c r="Y54" s="52"/>
    </row>
    <row r="55" spans="1:155" s="59" customFormat="1" ht="40" outlineLevel="3" x14ac:dyDescent="0.35">
      <c r="A55" s="118" t="s">
        <v>1462</v>
      </c>
      <c r="B55" s="118" t="s">
        <v>1463</v>
      </c>
      <c r="C55" s="117">
        <v>1617291</v>
      </c>
      <c r="D55" s="121" t="s">
        <v>1464</v>
      </c>
      <c r="E55" s="52"/>
      <c r="F55" s="52"/>
      <c r="G55" s="52"/>
      <c r="H55" s="52"/>
      <c r="I55" s="52"/>
      <c r="J55" s="52"/>
      <c r="K55" s="52"/>
      <c r="L55" s="52"/>
      <c r="M55" s="52"/>
      <c r="N55" s="52"/>
      <c r="O55" s="52"/>
      <c r="P55" s="52"/>
      <c r="Q55" s="52"/>
      <c r="R55" s="52"/>
      <c r="S55" s="52"/>
      <c r="T55" s="52"/>
      <c r="U55" s="52"/>
      <c r="V55" s="52"/>
      <c r="W55" s="52"/>
      <c r="X55" s="52"/>
      <c r="Y55" s="52"/>
    </row>
    <row r="56" spans="1:155" s="60" customFormat="1" ht="20.25" customHeight="1" x14ac:dyDescent="0.35">
      <c r="A56" s="479" t="s">
        <v>1465</v>
      </c>
      <c r="B56" s="480"/>
      <c r="C56" s="480"/>
      <c r="D56" s="48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row>
    <row r="57" spans="1:155" s="49" customFormat="1" ht="20.149999999999999" customHeight="1" outlineLevel="1" x14ac:dyDescent="0.35">
      <c r="A57" s="425" t="s">
        <v>1171</v>
      </c>
      <c r="B57" s="426"/>
      <c r="C57" s="426"/>
      <c r="D57" s="427"/>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155" s="59" customFormat="1" ht="40.9" customHeight="1" outlineLevel="2" x14ac:dyDescent="0.25">
      <c r="A58" s="29" t="s">
        <v>1466</v>
      </c>
      <c r="B58" s="29" t="s">
        <v>1467</v>
      </c>
      <c r="C58" s="30">
        <v>6804000</v>
      </c>
      <c r="D58" s="32" t="s">
        <v>1468</v>
      </c>
    </row>
    <row r="59" spans="1:155" s="59" customFormat="1" ht="40.9" customHeight="1" outlineLevel="2" x14ac:dyDescent="0.25">
      <c r="A59" s="118" t="s">
        <v>1469</v>
      </c>
      <c r="B59" s="118" t="s">
        <v>1470</v>
      </c>
      <c r="C59" s="117">
        <v>4704000</v>
      </c>
      <c r="D59" s="121" t="s">
        <v>1471</v>
      </c>
    </row>
    <row r="60" spans="1:155" s="59" customFormat="1" ht="40.9" customHeight="1" outlineLevel="2" x14ac:dyDescent="0.25">
      <c r="A60" s="29" t="s">
        <v>1472</v>
      </c>
      <c r="B60" s="29" t="s">
        <v>1473</v>
      </c>
      <c r="C60" s="30">
        <v>2479400</v>
      </c>
      <c r="D60" s="32" t="s">
        <v>1474</v>
      </c>
    </row>
    <row r="61" spans="1:155" s="49" customFormat="1" ht="20.149999999999999" customHeight="1" outlineLevel="1" x14ac:dyDescent="0.35">
      <c r="A61" s="425" t="s">
        <v>1181</v>
      </c>
      <c r="B61" s="426"/>
      <c r="C61" s="426"/>
      <c r="D61" s="427"/>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155" s="49" customFormat="1" ht="20.149999999999999" customHeight="1" outlineLevel="2" x14ac:dyDescent="0.35">
      <c r="A62" s="425" t="s">
        <v>1213</v>
      </c>
      <c r="B62" s="426"/>
      <c r="C62" s="426"/>
      <c r="D62" s="427"/>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155" s="59" customFormat="1" ht="37.5" outlineLevel="3" x14ac:dyDescent="0.25">
      <c r="A63" s="118" t="s">
        <v>1475</v>
      </c>
      <c r="B63" s="118" t="s">
        <v>1476</v>
      </c>
      <c r="C63" s="117">
        <v>3388000</v>
      </c>
      <c r="D63" s="121" t="s">
        <v>1477</v>
      </c>
    </row>
    <row r="64" spans="1:155" s="59" customFormat="1" ht="37.5" outlineLevel="3" x14ac:dyDescent="0.25">
      <c r="A64" s="29" t="s">
        <v>1478</v>
      </c>
      <c r="B64" s="29" t="s">
        <v>1479</v>
      </c>
      <c r="C64" s="30">
        <v>2879800</v>
      </c>
      <c r="D64" s="32" t="s">
        <v>1480</v>
      </c>
    </row>
    <row r="65" spans="1:155" s="49" customFormat="1" ht="20.149999999999999" customHeight="1" outlineLevel="2" x14ac:dyDescent="0.35">
      <c r="A65" s="425" t="s">
        <v>1222</v>
      </c>
      <c r="B65" s="426"/>
      <c r="C65" s="426"/>
      <c r="D65" s="427"/>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155" s="59" customFormat="1" ht="37.5" outlineLevel="3" x14ac:dyDescent="0.25">
      <c r="A66" s="118" t="s">
        <v>1481</v>
      </c>
      <c r="B66" s="118" t="s">
        <v>1482</v>
      </c>
      <c r="C66" s="117">
        <v>1204000</v>
      </c>
      <c r="D66" s="121" t="s">
        <v>1483</v>
      </c>
    </row>
    <row r="67" spans="1:155" s="59" customFormat="1" ht="37.5" outlineLevel="3" x14ac:dyDescent="0.25">
      <c r="A67" s="29" t="s">
        <v>1484</v>
      </c>
      <c r="B67" s="29" t="s">
        <v>1485</v>
      </c>
      <c r="C67" s="30">
        <v>1023400</v>
      </c>
      <c r="D67" s="32" t="s">
        <v>1486</v>
      </c>
    </row>
    <row r="68" spans="1:155" s="60" customFormat="1" ht="20.25" customHeight="1" x14ac:dyDescent="0.35">
      <c r="A68" s="428" t="s">
        <v>458</v>
      </c>
      <c r="B68" s="429"/>
      <c r="C68" s="429"/>
      <c r="D68" s="430"/>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row>
    <row r="69" spans="1:155" s="59" customFormat="1" ht="25.9" customHeight="1" x14ac:dyDescent="0.35">
      <c r="A69" s="106" t="s">
        <v>1231</v>
      </c>
      <c r="B69" s="102" t="s">
        <v>1232</v>
      </c>
      <c r="C69" s="163">
        <v>1600</v>
      </c>
      <c r="D69" s="162" t="s">
        <v>1233</v>
      </c>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row>
    <row r="70" spans="1:155" s="60" customFormat="1" ht="20.25" customHeight="1" x14ac:dyDescent="0.35">
      <c r="A70" s="428" t="s">
        <v>459</v>
      </c>
      <c r="B70" s="429"/>
      <c r="C70" s="429"/>
      <c r="D70" s="430"/>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row>
    <row r="71" spans="1:155" s="59" customFormat="1" ht="60" x14ac:dyDescent="0.35">
      <c r="A71" s="11" t="s">
        <v>1234</v>
      </c>
      <c r="B71" s="29" t="s">
        <v>1235</v>
      </c>
      <c r="C71" s="141" t="s">
        <v>1236</v>
      </c>
      <c r="D71" s="16" t="s">
        <v>1237</v>
      </c>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row>
    <row r="72" spans="1:155" s="59" customFormat="1" ht="70" x14ac:dyDescent="0.35">
      <c r="A72" s="106" t="s">
        <v>1238</v>
      </c>
      <c r="B72" s="118" t="s">
        <v>1239</v>
      </c>
      <c r="C72" s="140" t="s">
        <v>1240</v>
      </c>
      <c r="D72" s="104" t="s">
        <v>1255</v>
      </c>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row>
    <row r="73" spans="1:155" s="59" customFormat="1" ht="40" x14ac:dyDescent="0.35">
      <c r="A73" s="11" t="s">
        <v>1241</v>
      </c>
      <c r="B73" s="29" t="s">
        <v>1242</v>
      </c>
      <c r="C73" s="141" t="s">
        <v>558</v>
      </c>
      <c r="D73" s="16" t="s">
        <v>1243</v>
      </c>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row>
    <row r="74" spans="1:155" s="60" customFormat="1" ht="15.75" customHeight="1" x14ac:dyDescent="0.35">
      <c r="A74" s="477"/>
      <c r="B74" s="478"/>
      <c r="C74" s="478"/>
      <c r="D74" s="478"/>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row>
    <row r="75" spans="1:155" x14ac:dyDescent="0.3">
      <c r="A75" s="472" t="s">
        <v>1291</v>
      </c>
      <c r="B75" s="473"/>
      <c r="C75" s="473"/>
      <c r="D75" s="474"/>
    </row>
    <row r="76" spans="1:155" ht="14.25" customHeight="1" x14ac:dyDescent="0.3">
      <c r="A76" s="475" t="s">
        <v>1244</v>
      </c>
      <c r="B76" s="476"/>
      <c r="C76" s="476"/>
      <c r="D76" s="476"/>
    </row>
  </sheetData>
  <mergeCells count="33">
    <mergeCell ref="A56:D56"/>
    <mergeCell ref="A62:D62"/>
    <mergeCell ref="A65:D65"/>
    <mergeCell ref="A57:D57"/>
    <mergeCell ref="A61:D61"/>
    <mergeCell ref="A45:D45"/>
    <mergeCell ref="A46:D46"/>
    <mergeCell ref="A49:D49"/>
    <mergeCell ref="A50:D50"/>
    <mergeCell ref="A53:D53"/>
    <mergeCell ref="A35:D35"/>
    <mergeCell ref="A1:C1"/>
    <mergeCell ref="A2:C2"/>
    <mergeCell ref="A4:A6"/>
    <mergeCell ref="B4:B6"/>
    <mergeCell ref="C4:C6"/>
    <mergeCell ref="A34:D34"/>
    <mergeCell ref="A75:D75"/>
    <mergeCell ref="A76:D76"/>
    <mergeCell ref="D4:D6"/>
    <mergeCell ref="A7:D7"/>
    <mergeCell ref="A74:D74"/>
    <mergeCell ref="A8:D8"/>
    <mergeCell ref="A9:D9"/>
    <mergeCell ref="A25:D25"/>
    <mergeCell ref="A26:D26"/>
    <mergeCell ref="A68:D68"/>
    <mergeCell ref="A70:D70"/>
    <mergeCell ref="A14:D14"/>
    <mergeCell ref="A27:D27"/>
    <mergeCell ref="A15:D15"/>
    <mergeCell ref="A20:D20"/>
    <mergeCell ref="A40:D40"/>
  </mergeCells>
  <pageMargins left="0.7" right="0.7" top="0.75" bottom="0.75" header="0.3" footer="0.3"/>
  <pageSetup paperSize="9" scale="36"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AH115"/>
  <sheetViews>
    <sheetView zoomScale="80" zoomScaleNormal="80" zoomScaleSheetLayoutView="51" zoomScalePageLayoutView="90" workbookViewId="0">
      <pane ySplit="9" topLeftCell="A10" activePane="bottomLeft" state="frozen"/>
      <selection pane="bottomLeft" activeCell="A21" sqref="A21:G21"/>
    </sheetView>
  </sheetViews>
  <sheetFormatPr defaultColWidth="9" defaultRowHeight="14.5" outlineLevelRow="3" x14ac:dyDescent="0.35"/>
  <cols>
    <col min="1" max="1" width="20.08203125" style="22" customWidth="1"/>
    <col min="2" max="2" width="37.5" style="22" customWidth="1"/>
    <col min="3" max="3" width="14.58203125" style="23" customWidth="1"/>
    <col min="4" max="4" width="15" style="23" customWidth="1"/>
    <col min="5" max="5" width="14.5" style="23" customWidth="1"/>
    <col min="6" max="6" width="14.25" style="23" customWidth="1"/>
    <col min="7" max="7" width="63.83203125" style="22" customWidth="1"/>
    <col min="8" max="9" width="9" style="52" customWidth="1"/>
    <col min="10" max="10" width="6.08203125" style="52" customWidth="1"/>
    <col min="11" max="34" width="9" style="52"/>
    <col min="35" max="16384" width="9" style="20"/>
  </cols>
  <sheetData>
    <row r="1" spans="1:34" s="8" customFormat="1" x14ac:dyDescent="0.35">
      <c r="A1" s="407" t="s">
        <v>92</v>
      </c>
      <c r="B1" s="408"/>
      <c r="C1" s="408"/>
      <c r="D1" s="408"/>
      <c r="E1" s="408"/>
      <c r="F1" s="408"/>
      <c r="G1" s="408"/>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s="8" customFormat="1" x14ac:dyDescent="0.35">
      <c r="A2" s="407" t="s">
        <v>93</v>
      </c>
      <c r="B2" s="408"/>
      <c r="C2" s="408"/>
      <c r="D2" s="408"/>
      <c r="E2" s="408"/>
      <c r="F2" s="408"/>
      <c r="G2" s="408"/>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s="59" customFormat="1" ht="8.25" customHeight="1" x14ac:dyDescent="0.3">
      <c r="A3" s="74"/>
      <c r="B3" s="74"/>
      <c r="C3" s="74"/>
      <c r="D3" s="74"/>
      <c r="E3" s="74"/>
      <c r="F3" s="74"/>
      <c r="G3" s="73"/>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s="60" customFormat="1" ht="14" x14ac:dyDescent="0.3">
      <c r="A4" s="97" t="s">
        <v>554</v>
      </c>
      <c r="B4" s="23"/>
      <c r="C4" s="23"/>
      <c r="D4" s="23"/>
      <c r="E4" s="23"/>
      <c r="F4" s="22"/>
    </row>
    <row r="5" spans="1:34" s="60" customFormat="1" ht="14" x14ac:dyDescent="0.3">
      <c r="A5" s="97" t="s">
        <v>361</v>
      </c>
      <c r="B5" s="23"/>
      <c r="C5" s="23"/>
      <c r="D5" s="23"/>
      <c r="E5" s="23"/>
      <c r="F5" s="22"/>
    </row>
    <row r="6" spans="1:34" s="10" customFormat="1" ht="15" customHeight="1" x14ac:dyDescent="0.35">
      <c r="A6" s="409" t="s">
        <v>1</v>
      </c>
      <c r="B6" s="410" t="s">
        <v>0</v>
      </c>
      <c r="C6" s="411" t="s">
        <v>555</v>
      </c>
      <c r="D6" s="411"/>
      <c r="E6" s="411"/>
      <c r="F6" s="411"/>
      <c r="G6" s="411" t="s">
        <v>2</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row>
    <row r="7" spans="1:34" s="10" customFormat="1" ht="15" customHeight="1" x14ac:dyDescent="0.35">
      <c r="A7" s="409"/>
      <c r="B7" s="410"/>
      <c r="C7" s="411" t="s">
        <v>99</v>
      </c>
      <c r="D7" s="411" t="s">
        <v>100</v>
      </c>
      <c r="E7" s="411" t="s">
        <v>101</v>
      </c>
      <c r="F7" s="411" t="s">
        <v>102</v>
      </c>
      <c r="G7" s="41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s="10" customFormat="1" ht="15" customHeight="1" x14ac:dyDescent="0.35">
      <c r="A8" s="409"/>
      <c r="B8" s="410"/>
      <c r="C8" s="411"/>
      <c r="D8" s="411"/>
      <c r="E8" s="411"/>
      <c r="F8" s="411"/>
      <c r="G8" s="411"/>
      <c r="H8" s="52"/>
      <c r="I8" s="52"/>
      <c r="J8" s="52"/>
      <c r="K8" s="52"/>
      <c r="L8" s="52"/>
      <c r="M8" s="52"/>
      <c r="N8" s="52"/>
      <c r="O8" s="52"/>
      <c r="P8" s="52"/>
      <c r="Q8" s="52"/>
      <c r="R8" s="52"/>
      <c r="S8" s="52"/>
      <c r="T8" s="52"/>
      <c r="U8" s="52"/>
      <c r="V8" s="52"/>
      <c r="W8" s="52"/>
      <c r="X8" s="52"/>
      <c r="Y8" s="52"/>
      <c r="Z8" s="52"/>
      <c r="AA8" s="52"/>
      <c r="AB8" s="52"/>
      <c r="AC8" s="52"/>
      <c r="AD8" s="52"/>
      <c r="AE8" s="52"/>
      <c r="AF8" s="52"/>
      <c r="AG8" s="52"/>
      <c r="AH8" s="52"/>
    </row>
    <row r="9" spans="1:34" s="60" customFormat="1" ht="20.25" customHeight="1" x14ac:dyDescent="0.35">
      <c r="A9" s="415" t="s">
        <v>462</v>
      </c>
      <c r="B9" s="416"/>
      <c r="C9" s="416"/>
      <c r="D9" s="416"/>
      <c r="E9" s="416"/>
      <c r="F9" s="416"/>
      <c r="G9" s="417"/>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1:34" s="24" customFormat="1" ht="20.25" customHeight="1" outlineLevel="1" x14ac:dyDescent="0.35">
      <c r="A10" s="479" t="s">
        <v>255</v>
      </c>
      <c r="B10" s="480"/>
      <c r="C10" s="480"/>
      <c r="D10" s="480"/>
      <c r="E10" s="480"/>
      <c r="F10" s="480"/>
      <c r="G10" s="48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1" spans="1:34" s="60" customFormat="1" ht="25" outlineLevel="2" x14ac:dyDescent="0.35">
      <c r="A11" s="7" t="s">
        <v>357</v>
      </c>
      <c r="B11" s="14" t="s">
        <v>332</v>
      </c>
      <c r="C11" s="136">
        <v>83000</v>
      </c>
      <c r="D11" s="136">
        <v>80510</v>
      </c>
      <c r="E11" s="136">
        <v>79705</v>
      </c>
      <c r="F11" s="136">
        <v>78908</v>
      </c>
      <c r="G11" s="16" t="s">
        <v>333</v>
      </c>
      <c r="H11" s="498"/>
      <c r="I11" s="499"/>
      <c r="J11" s="499"/>
      <c r="K11" s="500"/>
      <c r="L11" s="52"/>
      <c r="M11" s="52"/>
      <c r="N11" s="52"/>
      <c r="O11" s="52"/>
      <c r="P11" s="52"/>
      <c r="Q11" s="52"/>
      <c r="R11" s="52"/>
      <c r="S11" s="52"/>
      <c r="T11" s="52"/>
      <c r="U11" s="52"/>
      <c r="V11" s="52"/>
      <c r="W11" s="52"/>
      <c r="X11" s="52"/>
      <c r="Y11" s="52"/>
      <c r="Z11" s="52"/>
      <c r="AA11" s="52"/>
      <c r="AB11" s="52"/>
      <c r="AC11" s="52"/>
      <c r="AD11" s="52"/>
      <c r="AE11" s="52"/>
      <c r="AF11" s="52"/>
      <c r="AG11" s="52"/>
      <c r="AH11" s="52"/>
    </row>
    <row r="12" spans="1:34" s="60" customFormat="1" ht="67.5" customHeight="1" outlineLevel="3" x14ac:dyDescent="0.35">
      <c r="A12" s="7"/>
      <c r="B12" s="14"/>
      <c r="C12" s="190"/>
      <c r="D12" s="190"/>
      <c r="E12" s="190"/>
      <c r="F12" s="190"/>
      <c r="G12" s="16" t="s">
        <v>3762</v>
      </c>
      <c r="H12" s="502"/>
      <c r="I12" s="503"/>
      <c r="J12" s="503"/>
      <c r="K12" s="503"/>
      <c r="L12" s="52"/>
      <c r="M12" s="52"/>
      <c r="N12" s="52"/>
      <c r="O12" s="52"/>
      <c r="P12" s="52"/>
      <c r="Q12" s="52"/>
      <c r="R12" s="52"/>
      <c r="S12" s="52"/>
      <c r="T12" s="52"/>
      <c r="U12" s="52"/>
      <c r="V12" s="52"/>
      <c r="W12" s="52"/>
      <c r="X12" s="52"/>
      <c r="Y12" s="52"/>
      <c r="Z12" s="52"/>
      <c r="AA12" s="52"/>
      <c r="AB12" s="52"/>
      <c r="AC12" s="52"/>
      <c r="AD12" s="52"/>
      <c r="AE12" s="52"/>
      <c r="AF12" s="52"/>
      <c r="AG12" s="52"/>
      <c r="AH12" s="52"/>
    </row>
    <row r="13" spans="1:34" s="59" customFormat="1" ht="36" outlineLevel="3" x14ac:dyDescent="0.35">
      <c r="A13" s="109" t="s">
        <v>256</v>
      </c>
      <c r="B13" s="110" t="s">
        <v>257</v>
      </c>
      <c r="C13" s="137">
        <f>C11*0.2</f>
        <v>16600</v>
      </c>
      <c r="D13" s="137">
        <f t="shared" ref="D13:F13" si="0">D11*0.2</f>
        <v>16102</v>
      </c>
      <c r="E13" s="137">
        <f t="shared" si="0"/>
        <v>15941</v>
      </c>
      <c r="F13" s="137">
        <f t="shared" si="0"/>
        <v>15781.6</v>
      </c>
      <c r="G13" s="112" t="s">
        <v>419</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34" s="60" customFormat="1" ht="30.5" outlineLevel="2" x14ac:dyDescent="0.35">
      <c r="A14" s="7" t="s">
        <v>366</v>
      </c>
      <c r="B14" s="14" t="s">
        <v>367</v>
      </c>
      <c r="C14" s="136">
        <v>83000</v>
      </c>
      <c r="D14" s="136">
        <v>80510</v>
      </c>
      <c r="E14" s="136">
        <v>79705</v>
      </c>
      <c r="F14" s="136">
        <v>78908</v>
      </c>
      <c r="G14" s="16" t="s">
        <v>904</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34" s="60" customFormat="1" ht="60" outlineLevel="3" x14ac:dyDescent="0.35">
      <c r="A15" s="7"/>
      <c r="B15" s="14"/>
      <c r="C15" s="190"/>
      <c r="D15" s="190"/>
      <c r="E15" s="190"/>
      <c r="F15" s="190"/>
      <c r="G15" s="16" t="s">
        <v>3774</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4" s="59" customFormat="1" ht="36" outlineLevel="3" x14ac:dyDescent="0.35">
      <c r="A16" s="109" t="s">
        <v>368</v>
      </c>
      <c r="B16" s="110" t="s">
        <v>369</v>
      </c>
      <c r="C16" s="137">
        <f>C14*0.2</f>
        <v>16600</v>
      </c>
      <c r="D16" s="137">
        <f t="shared" ref="D16:F16" si="1">D14*0.2</f>
        <v>16102</v>
      </c>
      <c r="E16" s="137">
        <f t="shared" si="1"/>
        <v>15941</v>
      </c>
      <c r="F16" s="137">
        <f t="shared" si="1"/>
        <v>15781.6</v>
      </c>
      <c r="G16" s="112" t="s">
        <v>419</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row>
    <row r="17" spans="1:34" s="24" customFormat="1" ht="20.25" customHeight="1" outlineLevel="1" x14ac:dyDescent="0.35">
      <c r="A17" s="479" t="s">
        <v>1439</v>
      </c>
      <c r="B17" s="480"/>
      <c r="C17" s="480"/>
      <c r="D17" s="480"/>
      <c r="E17" s="480"/>
      <c r="F17" s="480"/>
      <c r="G17" s="481"/>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4" s="60" customFormat="1" ht="25" outlineLevel="2" x14ac:dyDescent="0.35">
      <c r="A18" s="7" t="s">
        <v>1440</v>
      </c>
      <c r="B18" s="14" t="s">
        <v>1441</v>
      </c>
      <c r="C18" s="136">
        <v>83000</v>
      </c>
      <c r="D18" s="136">
        <v>80510</v>
      </c>
      <c r="E18" s="136">
        <v>79705</v>
      </c>
      <c r="F18" s="136">
        <v>78908</v>
      </c>
      <c r="G18" s="16" t="s">
        <v>95</v>
      </c>
      <c r="H18" s="498"/>
      <c r="I18" s="499"/>
      <c r="J18" s="499"/>
      <c r="K18" s="500"/>
      <c r="L18" s="52"/>
      <c r="M18" s="52"/>
      <c r="N18" s="52"/>
      <c r="O18" s="52"/>
      <c r="P18" s="52"/>
      <c r="Q18" s="52"/>
      <c r="R18" s="52"/>
      <c r="S18" s="52"/>
      <c r="T18" s="52"/>
      <c r="U18" s="52"/>
      <c r="V18" s="52"/>
      <c r="W18" s="52"/>
      <c r="X18" s="52"/>
      <c r="Y18" s="52"/>
      <c r="Z18" s="52"/>
      <c r="AA18" s="52"/>
      <c r="AB18" s="52"/>
      <c r="AC18" s="52"/>
      <c r="AD18" s="52"/>
      <c r="AE18" s="52"/>
      <c r="AF18" s="52"/>
      <c r="AG18" s="52"/>
      <c r="AH18" s="52"/>
    </row>
    <row r="19" spans="1:34" s="60" customFormat="1" ht="70" outlineLevel="3" x14ac:dyDescent="0.35">
      <c r="A19" s="7"/>
      <c r="B19" s="14"/>
      <c r="C19" s="190"/>
      <c r="D19" s="190"/>
      <c r="E19" s="190"/>
      <c r="F19" s="190"/>
      <c r="G19" s="16" t="s">
        <v>3763</v>
      </c>
      <c r="H19" s="502"/>
      <c r="I19" s="503"/>
      <c r="J19" s="503"/>
      <c r="K19" s="503"/>
      <c r="L19" s="52"/>
      <c r="M19" s="52"/>
      <c r="N19" s="52"/>
      <c r="O19" s="52"/>
      <c r="P19" s="52"/>
      <c r="Q19" s="52"/>
      <c r="R19" s="52"/>
      <c r="S19" s="52"/>
      <c r="T19" s="52"/>
      <c r="U19" s="52"/>
      <c r="V19" s="52"/>
      <c r="W19" s="52"/>
      <c r="X19" s="52"/>
      <c r="Y19" s="52"/>
      <c r="Z19" s="52"/>
      <c r="AA19" s="52"/>
      <c r="AB19" s="52"/>
      <c r="AC19" s="52"/>
      <c r="AD19" s="52"/>
      <c r="AE19" s="52"/>
      <c r="AF19" s="52"/>
      <c r="AG19" s="52"/>
      <c r="AH19" s="52"/>
    </row>
    <row r="20" spans="1:34" s="59" customFormat="1" ht="43.5" customHeight="1" outlineLevel="3" x14ac:dyDescent="0.35">
      <c r="A20" s="109" t="s">
        <v>1442</v>
      </c>
      <c r="B20" s="110" t="s">
        <v>1443</v>
      </c>
      <c r="C20" s="137">
        <f>C18*0.2</f>
        <v>16600</v>
      </c>
      <c r="D20" s="137">
        <f t="shared" ref="D20:F20" si="2">D18*0.2</f>
        <v>16102</v>
      </c>
      <c r="E20" s="137">
        <f t="shared" si="2"/>
        <v>15941</v>
      </c>
      <c r="F20" s="137">
        <f t="shared" si="2"/>
        <v>15781.6</v>
      </c>
      <c r="G20" s="112" t="s">
        <v>419</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row>
    <row r="21" spans="1:34" s="24" customFormat="1" ht="20.25" customHeight="1" outlineLevel="1" x14ac:dyDescent="0.35">
      <c r="A21" s="479" t="s">
        <v>258</v>
      </c>
      <c r="B21" s="480"/>
      <c r="C21" s="480"/>
      <c r="D21" s="480"/>
      <c r="E21" s="480"/>
      <c r="F21" s="480"/>
      <c r="G21" s="48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1:34" s="60" customFormat="1" ht="25" outlineLevel="2" x14ac:dyDescent="0.35">
      <c r="A22" s="7" t="s">
        <v>358</v>
      </c>
      <c r="B22" s="14" t="s">
        <v>334</v>
      </c>
      <c r="C22" s="136">
        <v>83000</v>
      </c>
      <c r="D22" s="136">
        <v>80510</v>
      </c>
      <c r="E22" s="136">
        <v>79705</v>
      </c>
      <c r="F22" s="136">
        <v>78908</v>
      </c>
      <c r="G22" s="16" t="s">
        <v>470</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34" s="60" customFormat="1" ht="70" outlineLevel="3" x14ac:dyDescent="0.35">
      <c r="A23" s="7"/>
      <c r="B23" s="14"/>
      <c r="C23" s="136"/>
      <c r="D23" s="136"/>
      <c r="E23" s="136"/>
      <c r="F23" s="136"/>
      <c r="G23" s="16" t="s">
        <v>3764</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34" s="59" customFormat="1" ht="36" outlineLevel="3" x14ac:dyDescent="0.35">
      <c r="A24" s="109" t="s">
        <v>259</v>
      </c>
      <c r="B24" s="110" t="s">
        <v>260</v>
      </c>
      <c r="C24" s="137">
        <f>C22*0.2</f>
        <v>16600</v>
      </c>
      <c r="D24" s="137">
        <f t="shared" ref="D24:F24" si="3">D22*0.2</f>
        <v>16102</v>
      </c>
      <c r="E24" s="137">
        <f t="shared" si="3"/>
        <v>15941</v>
      </c>
      <c r="F24" s="137">
        <f t="shared" si="3"/>
        <v>15781.6</v>
      </c>
      <c r="G24" s="112" t="s">
        <v>419</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34" s="60" customFormat="1" ht="30.5" outlineLevel="2" x14ac:dyDescent="0.35">
      <c r="A25" s="7" t="s">
        <v>370</v>
      </c>
      <c r="B25" s="14" t="s">
        <v>371</v>
      </c>
      <c r="C25" s="136">
        <v>83000</v>
      </c>
      <c r="D25" s="136">
        <v>80510</v>
      </c>
      <c r="E25" s="136">
        <v>79705</v>
      </c>
      <c r="F25" s="136">
        <v>78908</v>
      </c>
      <c r="G25" s="16" t="s">
        <v>905</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s="60" customFormat="1" ht="70" outlineLevel="3" x14ac:dyDescent="0.35">
      <c r="A26" s="7"/>
      <c r="B26" s="14"/>
      <c r="C26" s="136"/>
      <c r="D26" s="136"/>
      <c r="E26" s="136"/>
      <c r="F26" s="136"/>
      <c r="G26" s="16" t="s">
        <v>3756</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1:34" s="59" customFormat="1" ht="36" outlineLevel="3" x14ac:dyDescent="0.35">
      <c r="A27" s="109" t="s">
        <v>372</v>
      </c>
      <c r="B27" s="110" t="s">
        <v>373</v>
      </c>
      <c r="C27" s="137">
        <f>C25*0.2</f>
        <v>16600</v>
      </c>
      <c r="D27" s="137">
        <f t="shared" ref="D27:F27" si="4">D25*0.2</f>
        <v>16102</v>
      </c>
      <c r="E27" s="137">
        <f t="shared" si="4"/>
        <v>15941</v>
      </c>
      <c r="F27" s="137">
        <f t="shared" si="4"/>
        <v>15781.6</v>
      </c>
      <c r="G27" s="112" t="s">
        <v>419</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1:34" s="60" customFormat="1" ht="20.25" customHeight="1" x14ac:dyDescent="0.35">
      <c r="A28" s="415" t="s">
        <v>463</v>
      </c>
      <c r="B28" s="416"/>
      <c r="C28" s="416"/>
      <c r="D28" s="416"/>
      <c r="E28" s="416"/>
      <c r="F28" s="416"/>
      <c r="G28" s="417"/>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1:34" s="49" customFormat="1" ht="20.149999999999999" customHeight="1" outlineLevel="1" x14ac:dyDescent="0.35">
      <c r="A29" s="479" t="s">
        <v>422</v>
      </c>
      <c r="B29" s="480"/>
      <c r="C29" s="480"/>
      <c r="D29" s="480"/>
      <c r="E29" s="480"/>
      <c r="F29" s="480"/>
      <c r="G29" s="481"/>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1:34" s="60" customFormat="1" ht="38.25" customHeight="1" outlineLevel="2" x14ac:dyDescent="0.35">
      <c r="A30" s="7" t="s">
        <v>1341</v>
      </c>
      <c r="B30" s="14" t="s">
        <v>1137</v>
      </c>
      <c r="C30" s="136">
        <v>25000</v>
      </c>
      <c r="D30" s="136">
        <v>24250</v>
      </c>
      <c r="E30" s="136">
        <v>24008</v>
      </c>
      <c r="F30" s="136">
        <v>23768</v>
      </c>
      <c r="G30" s="16" t="s">
        <v>855</v>
      </c>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1:34" s="60" customFormat="1" ht="67.5" customHeight="1" outlineLevel="3" x14ac:dyDescent="0.35">
      <c r="A31" s="7"/>
      <c r="B31" s="14"/>
      <c r="C31" s="190"/>
      <c r="D31" s="190"/>
      <c r="E31" s="190"/>
      <c r="F31" s="190"/>
      <c r="G31" s="16" t="s">
        <v>3757</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s="59" customFormat="1" ht="38.25" customHeight="1" outlineLevel="3" x14ac:dyDescent="0.35">
      <c r="A32" s="109" t="s">
        <v>1138</v>
      </c>
      <c r="B32" s="110" t="s">
        <v>1139</v>
      </c>
      <c r="C32" s="137">
        <f>C30*0.2</f>
        <v>5000</v>
      </c>
      <c r="D32" s="137">
        <f t="shared" ref="D32:F32" si="5">D30*0.2</f>
        <v>4850</v>
      </c>
      <c r="E32" s="137">
        <f t="shared" si="5"/>
        <v>4801.6000000000004</v>
      </c>
      <c r="F32" s="137">
        <f t="shared" si="5"/>
        <v>4753.6000000000004</v>
      </c>
      <c r="G32" s="112" t="s">
        <v>419</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row>
    <row r="33" spans="1:34" s="60" customFormat="1" ht="38.25" customHeight="1" outlineLevel="2" x14ac:dyDescent="0.35">
      <c r="A33" s="7" t="s">
        <v>1646</v>
      </c>
      <c r="B33" s="14" t="s">
        <v>1647</v>
      </c>
      <c r="C33" s="136">
        <v>25000</v>
      </c>
      <c r="D33" s="136">
        <v>24250</v>
      </c>
      <c r="E33" s="136">
        <v>24008</v>
      </c>
      <c r="F33" s="136">
        <v>23768</v>
      </c>
      <c r="G33" s="16" t="s">
        <v>429</v>
      </c>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row>
    <row r="34" spans="1:34" s="60" customFormat="1" ht="67.5" customHeight="1" outlineLevel="3" x14ac:dyDescent="0.35">
      <c r="A34" s="7"/>
      <c r="B34" s="14"/>
      <c r="C34" s="190"/>
      <c r="D34" s="190"/>
      <c r="E34" s="190"/>
      <c r="F34" s="190"/>
      <c r="G34" s="16" t="s">
        <v>3758</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row>
    <row r="35" spans="1:34" s="59" customFormat="1" ht="39" customHeight="1" outlineLevel="3" x14ac:dyDescent="0.35">
      <c r="A35" s="109" t="s">
        <v>1648</v>
      </c>
      <c r="B35" s="110" t="s">
        <v>1649</v>
      </c>
      <c r="C35" s="137">
        <f>C33*0.2</f>
        <v>5000</v>
      </c>
      <c r="D35" s="137">
        <f t="shared" ref="D35:F35" si="6">D33*0.2</f>
        <v>4850</v>
      </c>
      <c r="E35" s="137">
        <f t="shared" si="6"/>
        <v>4801.6000000000004</v>
      </c>
      <c r="F35" s="137">
        <f t="shared" si="6"/>
        <v>4753.6000000000004</v>
      </c>
      <c r="G35" s="112" t="s">
        <v>419</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s="59" customFormat="1" ht="38.25" customHeight="1" outlineLevel="2" x14ac:dyDescent="0.35">
      <c r="A36" s="220" t="s">
        <v>3467</v>
      </c>
      <c r="B36" s="221" t="s">
        <v>3694</v>
      </c>
      <c r="C36" s="222">
        <v>28000</v>
      </c>
      <c r="D36" s="222">
        <v>27250</v>
      </c>
      <c r="E36" s="222">
        <v>27008</v>
      </c>
      <c r="F36" s="222">
        <v>26768</v>
      </c>
      <c r="G36" s="223" t="s">
        <v>741</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s="59" customFormat="1" ht="70" outlineLevel="3" x14ac:dyDescent="0.35">
      <c r="A37" s="27"/>
      <c r="B37" s="220"/>
      <c r="C37" s="224"/>
      <c r="D37" s="224"/>
      <c r="E37" s="224"/>
      <c r="F37" s="224"/>
      <c r="G37" s="16" t="s">
        <v>3775</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s="59" customFormat="1" ht="36" outlineLevel="3" x14ac:dyDescent="0.35">
      <c r="A38" s="109" t="s">
        <v>3468</v>
      </c>
      <c r="B38" s="110" t="s">
        <v>3469</v>
      </c>
      <c r="C38" s="225">
        <f>C36*0.2</f>
        <v>5600</v>
      </c>
      <c r="D38" s="225">
        <f>D36*0.2</f>
        <v>5450</v>
      </c>
      <c r="E38" s="137">
        <f>E36*0.2</f>
        <v>5401.6</v>
      </c>
      <c r="F38" s="137">
        <f>F36*0.2</f>
        <v>5353.6</v>
      </c>
      <c r="G38" s="112" t="s">
        <v>419</v>
      </c>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s="60" customFormat="1" ht="25" outlineLevel="2" x14ac:dyDescent="0.35">
      <c r="A39" s="7" t="s">
        <v>675</v>
      </c>
      <c r="B39" s="14" t="s">
        <v>676</v>
      </c>
      <c r="C39" s="136">
        <v>83000</v>
      </c>
      <c r="D39" s="136">
        <v>80510</v>
      </c>
      <c r="E39" s="136">
        <v>79705</v>
      </c>
      <c r="F39" s="136">
        <v>78908</v>
      </c>
      <c r="G39" s="16" t="s">
        <v>741</v>
      </c>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s="60" customFormat="1" ht="81.75" customHeight="1" outlineLevel="3" x14ac:dyDescent="0.35">
      <c r="A40" s="7"/>
      <c r="B40" s="14"/>
      <c r="C40" s="190"/>
      <c r="D40" s="190"/>
      <c r="E40" s="190"/>
      <c r="F40" s="190"/>
      <c r="G40" s="16" t="s">
        <v>3759</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s="59" customFormat="1" ht="36" outlineLevel="3" x14ac:dyDescent="0.35">
      <c r="A41" s="109" t="s">
        <v>677</v>
      </c>
      <c r="B41" s="110" t="s">
        <v>678</v>
      </c>
      <c r="C41" s="137">
        <f>C39*0.2</f>
        <v>16600</v>
      </c>
      <c r="D41" s="137">
        <f t="shared" ref="D41:F41" si="7">D39*0.2</f>
        <v>16102</v>
      </c>
      <c r="E41" s="137">
        <f t="shared" si="7"/>
        <v>15941</v>
      </c>
      <c r="F41" s="137">
        <f t="shared" si="7"/>
        <v>15781.6</v>
      </c>
      <c r="G41" s="112" t="s">
        <v>419</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row>
    <row r="42" spans="1:34" s="60" customFormat="1" ht="37.5" outlineLevel="2" x14ac:dyDescent="0.35">
      <c r="A42" s="7" t="s">
        <v>764</v>
      </c>
      <c r="B42" s="14" t="s">
        <v>765</v>
      </c>
      <c r="C42" s="136">
        <v>87000</v>
      </c>
      <c r="D42" s="136">
        <v>84390</v>
      </c>
      <c r="E42" s="136">
        <v>83546</v>
      </c>
      <c r="F42" s="136">
        <v>82711</v>
      </c>
      <c r="G42" s="16" t="s">
        <v>784</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4" s="60" customFormat="1" ht="117.75" customHeight="1" outlineLevel="3" x14ac:dyDescent="0.35">
      <c r="A43" s="7"/>
      <c r="B43" s="14"/>
      <c r="C43" s="190"/>
      <c r="D43" s="190"/>
      <c r="E43" s="190"/>
      <c r="F43" s="190"/>
      <c r="G43" s="16" t="s">
        <v>3760</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4" s="59" customFormat="1" ht="36" outlineLevel="3" x14ac:dyDescent="0.35">
      <c r="A44" s="109" t="s">
        <v>766</v>
      </c>
      <c r="B44" s="110" t="s">
        <v>767</v>
      </c>
      <c r="C44" s="137">
        <f>C42*0.2</f>
        <v>17400</v>
      </c>
      <c r="D44" s="137">
        <f t="shared" ref="D44:F44" si="8">D42*0.2</f>
        <v>16878</v>
      </c>
      <c r="E44" s="137">
        <f t="shared" si="8"/>
        <v>16709.2</v>
      </c>
      <c r="F44" s="137">
        <f t="shared" si="8"/>
        <v>16542.2</v>
      </c>
      <c r="G44" s="112" t="s">
        <v>419</v>
      </c>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1:34" s="24" customFormat="1" ht="20.25" customHeight="1" outlineLevel="1" x14ac:dyDescent="0.35">
      <c r="A45" s="479" t="s">
        <v>423</v>
      </c>
      <c r="B45" s="480"/>
      <c r="C45" s="480"/>
      <c r="D45" s="480"/>
      <c r="E45" s="480"/>
      <c r="F45" s="480"/>
      <c r="G45" s="481"/>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row>
    <row r="46" spans="1:34" s="60" customFormat="1" ht="37.5" outlineLevel="2" x14ac:dyDescent="0.35">
      <c r="A46" s="7" t="s">
        <v>659</v>
      </c>
      <c r="B46" s="14" t="s">
        <v>660</v>
      </c>
      <c r="C46" s="136">
        <v>83000</v>
      </c>
      <c r="D46" s="136">
        <v>80510</v>
      </c>
      <c r="E46" s="136">
        <v>79705</v>
      </c>
      <c r="F46" s="136">
        <v>78908</v>
      </c>
      <c r="G46" s="16" t="s">
        <v>856</v>
      </c>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1:34" s="60" customFormat="1" ht="50" outlineLevel="3" x14ac:dyDescent="0.35">
      <c r="A47" s="7"/>
      <c r="B47" s="14"/>
      <c r="C47" s="136"/>
      <c r="D47" s="136"/>
      <c r="E47" s="136"/>
      <c r="F47" s="136"/>
      <c r="G47" s="16" t="s">
        <v>940</v>
      </c>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row>
    <row r="48" spans="1:34" s="59" customFormat="1" ht="48" outlineLevel="3" x14ac:dyDescent="0.35">
      <c r="A48" s="109" t="s">
        <v>661</v>
      </c>
      <c r="B48" s="110" t="s">
        <v>662</v>
      </c>
      <c r="C48" s="137">
        <f>C46*0.2</f>
        <v>16600</v>
      </c>
      <c r="D48" s="137">
        <f t="shared" ref="D48:F48" si="9">D46*0.2</f>
        <v>16102</v>
      </c>
      <c r="E48" s="137">
        <f t="shared" si="9"/>
        <v>15941</v>
      </c>
      <c r="F48" s="137">
        <f t="shared" si="9"/>
        <v>15781.6</v>
      </c>
      <c r="G48" s="112" t="s">
        <v>419</v>
      </c>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s="60" customFormat="1" ht="37.5" outlineLevel="2" x14ac:dyDescent="0.35">
      <c r="A49" s="7" t="s">
        <v>430</v>
      </c>
      <c r="B49" s="14" t="s">
        <v>431</v>
      </c>
      <c r="C49" s="136">
        <v>83000</v>
      </c>
      <c r="D49" s="136">
        <v>80510</v>
      </c>
      <c r="E49" s="136">
        <v>79705</v>
      </c>
      <c r="F49" s="136">
        <v>78908</v>
      </c>
      <c r="G49" s="16" t="s">
        <v>432</v>
      </c>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row>
    <row r="50" spans="1:34" s="60" customFormat="1" ht="40" outlineLevel="3" x14ac:dyDescent="0.35">
      <c r="A50" s="7"/>
      <c r="B50" s="14"/>
      <c r="C50" s="136"/>
      <c r="D50" s="136"/>
      <c r="E50" s="136"/>
      <c r="F50" s="136"/>
      <c r="G50" s="16" t="s">
        <v>651</v>
      </c>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34" s="59" customFormat="1" ht="36" outlineLevel="3" x14ac:dyDescent="0.35">
      <c r="A51" s="109" t="s">
        <v>433</v>
      </c>
      <c r="B51" s="110" t="s">
        <v>434</v>
      </c>
      <c r="C51" s="137">
        <f>C49*0.2</f>
        <v>16600</v>
      </c>
      <c r="D51" s="137">
        <f t="shared" ref="D51:F51" si="10">D49*0.2</f>
        <v>16102</v>
      </c>
      <c r="E51" s="137">
        <f t="shared" si="10"/>
        <v>15941</v>
      </c>
      <c r="F51" s="137">
        <f t="shared" si="10"/>
        <v>15781.6</v>
      </c>
      <c r="G51" s="112" t="s">
        <v>419</v>
      </c>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1:34" s="60" customFormat="1" ht="37.5" outlineLevel="2" x14ac:dyDescent="0.35">
      <c r="A52" s="7" t="s">
        <v>679</v>
      </c>
      <c r="B52" s="14" t="s">
        <v>680</v>
      </c>
      <c r="C52" s="136">
        <v>83000</v>
      </c>
      <c r="D52" s="136">
        <v>80510</v>
      </c>
      <c r="E52" s="136">
        <v>79705</v>
      </c>
      <c r="F52" s="136">
        <v>78908</v>
      </c>
      <c r="G52" s="16" t="s">
        <v>741</v>
      </c>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34" s="60" customFormat="1" ht="78.75" customHeight="1" outlineLevel="3" x14ac:dyDescent="0.35">
      <c r="A53" s="7"/>
      <c r="B53" s="14"/>
      <c r="C53" s="136"/>
      <c r="D53" s="136"/>
      <c r="E53" s="136"/>
      <c r="F53" s="136"/>
      <c r="G53" s="16" t="s">
        <v>3470</v>
      </c>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34" s="59" customFormat="1" ht="36" outlineLevel="3" x14ac:dyDescent="0.35">
      <c r="A54" s="109" t="s">
        <v>681</v>
      </c>
      <c r="B54" s="110" t="s">
        <v>682</v>
      </c>
      <c r="C54" s="137">
        <f>C52*0.2</f>
        <v>16600</v>
      </c>
      <c r="D54" s="137">
        <f t="shared" ref="D54:F54" si="11">D52*0.2</f>
        <v>16102</v>
      </c>
      <c r="E54" s="137">
        <f t="shared" si="11"/>
        <v>15941</v>
      </c>
      <c r="F54" s="137">
        <f t="shared" si="11"/>
        <v>15781.6</v>
      </c>
      <c r="G54" s="112" t="s">
        <v>419</v>
      </c>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34" s="60" customFormat="1" ht="37.5" outlineLevel="2" x14ac:dyDescent="0.35">
      <c r="A55" s="7" t="s">
        <v>768</v>
      </c>
      <c r="B55" s="14" t="s">
        <v>769</v>
      </c>
      <c r="C55" s="136">
        <v>87000</v>
      </c>
      <c r="D55" s="136">
        <v>84390</v>
      </c>
      <c r="E55" s="136">
        <v>83546</v>
      </c>
      <c r="F55" s="136">
        <v>82711</v>
      </c>
      <c r="G55" s="16" t="s">
        <v>784</v>
      </c>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34" s="60" customFormat="1" ht="117" customHeight="1" outlineLevel="3" x14ac:dyDescent="0.35">
      <c r="A56" s="7"/>
      <c r="B56" s="14"/>
      <c r="C56" s="136"/>
      <c r="D56" s="136"/>
      <c r="E56" s="136"/>
      <c r="F56" s="136"/>
      <c r="G56" s="16" t="s">
        <v>3471</v>
      </c>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34" s="59" customFormat="1" ht="36" outlineLevel="3" x14ac:dyDescent="0.35">
      <c r="A57" s="109" t="s">
        <v>770</v>
      </c>
      <c r="B57" s="110" t="s">
        <v>771</v>
      </c>
      <c r="C57" s="137">
        <f>C55*0.2</f>
        <v>17400</v>
      </c>
      <c r="D57" s="137">
        <f t="shared" ref="D57:F57" si="12">D55*0.2</f>
        <v>16878</v>
      </c>
      <c r="E57" s="137">
        <f t="shared" si="12"/>
        <v>16709.2</v>
      </c>
      <c r="F57" s="137">
        <f t="shared" si="12"/>
        <v>16542.2</v>
      </c>
      <c r="G57" s="112" t="s">
        <v>419</v>
      </c>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34" s="24" customFormat="1" ht="20.25" customHeight="1" outlineLevel="1" x14ac:dyDescent="0.35">
      <c r="A58" s="479" t="s">
        <v>424</v>
      </c>
      <c r="B58" s="480"/>
      <c r="C58" s="480"/>
      <c r="D58" s="480"/>
      <c r="E58" s="480"/>
      <c r="F58" s="480"/>
      <c r="G58" s="481"/>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34" s="60" customFormat="1" ht="38.25" customHeight="1" outlineLevel="2" x14ac:dyDescent="0.35">
      <c r="A59" s="7" t="s">
        <v>1299</v>
      </c>
      <c r="B59" s="14" t="s">
        <v>1140</v>
      </c>
      <c r="C59" s="136">
        <v>25000</v>
      </c>
      <c r="D59" s="136">
        <v>24250</v>
      </c>
      <c r="E59" s="136">
        <v>24008</v>
      </c>
      <c r="F59" s="136">
        <v>23768</v>
      </c>
      <c r="G59" s="16" t="s">
        <v>856</v>
      </c>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34" s="60" customFormat="1" ht="56.25" customHeight="1" outlineLevel="3" x14ac:dyDescent="0.35">
      <c r="A60" s="7"/>
      <c r="B60" s="14"/>
      <c r="C60" s="136"/>
      <c r="D60" s="136"/>
      <c r="E60" s="136"/>
      <c r="F60" s="136"/>
      <c r="G60" s="16" t="s">
        <v>1141</v>
      </c>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34" s="59" customFormat="1" ht="36" outlineLevel="3" x14ac:dyDescent="0.35">
      <c r="A61" s="109" t="s">
        <v>1142</v>
      </c>
      <c r="B61" s="110" t="s">
        <v>1143</v>
      </c>
      <c r="C61" s="137">
        <f>C59*0.2</f>
        <v>5000</v>
      </c>
      <c r="D61" s="137">
        <f t="shared" ref="D61:F61" si="13">D59*0.2</f>
        <v>4850</v>
      </c>
      <c r="E61" s="137">
        <f t="shared" si="13"/>
        <v>4801.6000000000004</v>
      </c>
      <c r="F61" s="137">
        <f t="shared" si="13"/>
        <v>4753.6000000000004</v>
      </c>
      <c r="G61" s="112" t="s">
        <v>419</v>
      </c>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34" s="60" customFormat="1" ht="37.5" outlineLevel="2" x14ac:dyDescent="0.35">
      <c r="A62" s="7" t="s">
        <v>1650</v>
      </c>
      <c r="B62" s="14" t="s">
        <v>1651</v>
      </c>
      <c r="C62" s="136">
        <v>25000</v>
      </c>
      <c r="D62" s="136">
        <v>24250</v>
      </c>
      <c r="E62" s="136">
        <v>24008</v>
      </c>
      <c r="F62" s="136">
        <v>23768</v>
      </c>
      <c r="G62" s="16" t="s">
        <v>432</v>
      </c>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34" s="60" customFormat="1" ht="40" outlineLevel="3" x14ac:dyDescent="0.35">
      <c r="A63" s="7"/>
      <c r="B63" s="14"/>
      <c r="C63" s="136"/>
      <c r="D63" s="136"/>
      <c r="E63" s="136"/>
      <c r="F63" s="136"/>
      <c r="G63" s="16" t="s">
        <v>1652</v>
      </c>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34" s="59" customFormat="1" ht="36" outlineLevel="3" x14ac:dyDescent="0.35">
      <c r="A64" s="109" t="s">
        <v>1653</v>
      </c>
      <c r="B64" s="110" t="s">
        <v>1654</v>
      </c>
      <c r="C64" s="137">
        <f>C62*0.2</f>
        <v>5000</v>
      </c>
      <c r="D64" s="137">
        <f t="shared" ref="D64:F64" si="14">D62*0.2</f>
        <v>4850</v>
      </c>
      <c r="E64" s="137">
        <f t="shared" si="14"/>
        <v>4801.6000000000004</v>
      </c>
      <c r="F64" s="137">
        <f t="shared" si="14"/>
        <v>4753.6000000000004</v>
      </c>
      <c r="G64" s="112" t="s">
        <v>419</v>
      </c>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34" s="60" customFormat="1" ht="38.25" customHeight="1" outlineLevel="2" x14ac:dyDescent="0.35">
      <c r="A65" s="220" t="s">
        <v>3773</v>
      </c>
      <c r="B65" s="221" t="s">
        <v>3472</v>
      </c>
      <c r="C65" s="222">
        <v>28000</v>
      </c>
      <c r="D65" s="222">
        <v>27250</v>
      </c>
      <c r="E65" s="222">
        <v>27008</v>
      </c>
      <c r="F65" s="222">
        <v>26768</v>
      </c>
      <c r="G65" s="223" t="s">
        <v>741</v>
      </c>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row>
    <row r="66" spans="1:34" s="60" customFormat="1" ht="70" outlineLevel="3" x14ac:dyDescent="0.35">
      <c r="A66" s="27"/>
      <c r="B66" s="220"/>
      <c r="C66" s="224"/>
      <c r="D66" s="224"/>
      <c r="E66" s="224"/>
      <c r="F66" s="224"/>
      <c r="G66" s="33" t="s">
        <v>3776</v>
      </c>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s="59" customFormat="1" ht="38.25" customHeight="1" outlineLevel="3" x14ac:dyDescent="0.35">
      <c r="A67" s="109" t="s">
        <v>3468</v>
      </c>
      <c r="B67" s="110" t="s">
        <v>3791</v>
      </c>
      <c r="C67" s="225">
        <f>C65*0.2</f>
        <v>5600</v>
      </c>
      <c r="D67" s="225">
        <f>D65*0.2</f>
        <v>5450</v>
      </c>
      <c r="E67" s="137">
        <f>E65*0.2</f>
        <v>5401.6</v>
      </c>
      <c r="F67" s="137">
        <f>F65*0.2</f>
        <v>5353.6</v>
      </c>
      <c r="G67" s="112" t="s">
        <v>419</v>
      </c>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s="60" customFormat="1" ht="25.4" customHeight="1" outlineLevel="2" x14ac:dyDescent="0.35">
      <c r="A68" s="7" t="s">
        <v>683</v>
      </c>
      <c r="B68" s="14" t="s">
        <v>684</v>
      </c>
      <c r="C68" s="136">
        <v>83000</v>
      </c>
      <c r="D68" s="136">
        <v>80510</v>
      </c>
      <c r="E68" s="136">
        <v>79705</v>
      </c>
      <c r="F68" s="136">
        <v>78908</v>
      </c>
      <c r="G68" s="16" t="s">
        <v>741</v>
      </c>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row>
    <row r="69" spans="1:34" s="24" customFormat="1" ht="82" customHeight="1" outlineLevel="3" x14ac:dyDescent="0.35">
      <c r="A69" s="7"/>
      <c r="B69" s="14"/>
      <c r="C69" s="136"/>
      <c r="D69" s="136"/>
      <c r="E69" s="136"/>
      <c r="F69" s="136"/>
      <c r="G69" s="16" t="s">
        <v>3473</v>
      </c>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row>
    <row r="70" spans="1:34" s="60" customFormat="1" ht="36" customHeight="1" outlineLevel="3" x14ac:dyDescent="0.35">
      <c r="A70" s="109" t="s">
        <v>685</v>
      </c>
      <c r="B70" s="110" t="s">
        <v>686</v>
      </c>
      <c r="C70" s="137">
        <f>C68*0.2</f>
        <v>16600</v>
      </c>
      <c r="D70" s="137">
        <f t="shared" ref="D70:F70" si="15">D68*0.2</f>
        <v>16102</v>
      </c>
      <c r="E70" s="137">
        <f t="shared" si="15"/>
        <v>15941</v>
      </c>
      <c r="F70" s="137">
        <f t="shared" si="15"/>
        <v>15781.6</v>
      </c>
      <c r="G70" s="112" t="s">
        <v>419</v>
      </c>
      <c r="H70" s="498"/>
      <c r="I70" s="499"/>
      <c r="J70" s="499"/>
      <c r="K70" s="500"/>
      <c r="L70" s="52"/>
      <c r="M70" s="52"/>
      <c r="N70" s="52"/>
      <c r="O70" s="52"/>
      <c r="P70" s="52"/>
      <c r="Q70" s="52"/>
      <c r="R70" s="52"/>
      <c r="S70" s="52"/>
      <c r="T70" s="52"/>
      <c r="U70" s="52"/>
      <c r="V70" s="52"/>
      <c r="W70" s="52"/>
      <c r="X70" s="52"/>
      <c r="Y70" s="52"/>
      <c r="Z70" s="52"/>
      <c r="AA70" s="52"/>
      <c r="AB70" s="52"/>
      <c r="AC70" s="52"/>
      <c r="AD70" s="52"/>
      <c r="AE70" s="52"/>
      <c r="AF70" s="52"/>
      <c r="AG70" s="52"/>
      <c r="AH70" s="52"/>
    </row>
    <row r="71" spans="1:34" s="60" customFormat="1" ht="37.5" outlineLevel="2" x14ac:dyDescent="0.35">
      <c r="A71" s="7" t="s">
        <v>772</v>
      </c>
      <c r="B71" s="14" t="s">
        <v>773</v>
      </c>
      <c r="C71" s="136">
        <v>87000</v>
      </c>
      <c r="D71" s="136">
        <v>84390</v>
      </c>
      <c r="E71" s="136">
        <v>83546</v>
      </c>
      <c r="F71" s="136">
        <v>82711</v>
      </c>
      <c r="G71" s="16" t="s">
        <v>784</v>
      </c>
      <c r="H71" s="502"/>
      <c r="I71" s="503"/>
      <c r="J71" s="503"/>
      <c r="K71" s="503"/>
      <c r="L71" s="52"/>
      <c r="M71" s="52"/>
      <c r="N71" s="52"/>
      <c r="O71" s="52"/>
      <c r="P71" s="52"/>
      <c r="Q71" s="52"/>
      <c r="R71" s="52"/>
      <c r="S71" s="52"/>
      <c r="T71" s="52"/>
      <c r="U71" s="52"/>
      <c r="V71" s="52"/>
      <c r="W71" s="52"/>
      <c r="X71" s="52"/>
      <c r="Y71" s="52"/>
      <c r="Z71" s="52"/>
      <c r="AA71" s="52"/>
      <c r="AB71" s="52"/>
      <c r="AC71" s="52"/>
      <c r="AD71" s="52"/>
      <c r="AE71" s="52"/>
      <c r="AF71" s="52"/>
      <c r="AG71" s="52"/>
      <c r="AH71" s="52"/>
    </row>
    <row r="72" spans="1:34" s="59" customFormat="1" ht="123" customHeight="1" outlineLevel="3" x14ac:dyDescent="0.35">
      <c r="A72" s="7"/>
      <c r="B72" s="14"/>
      <c r="C72" s="136"/>
      <c r="D72" s="136"/>
      <c r="E72" s="136"/>
      <c r="F72" s="136"/>
      <c r="G72" s="16" t="s">
        <v>3474</v>
      </c>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row>
    <row r="73" spans="1:34" s="21" customFormat="1" ht="36" customHeight="1" outlineLevel="3" x14ac:dyDescent="0.35">
      <c r="A73" s="109" t="s">
        <v>774</v>
      </c>
      <c r="B73" s="110" t="s">
        <v>775</v>
      </c>
      <c r="C73" s="137">
        <f>C71*0.2</f>
        <v>17400</v>
      </c>
      <c r="D73" s="137">
        <f t="shared" ref="D73:F73" si="16">D71*0.2</f>
        <v>16878</v>
      </c>
      <c r="E73" s="137">
        <f t="shared" si="16"/>
        <v>16709.2</v>
      </c>
      <c r="F73" s="137">
        <f t="shared" si="16"/>
        <v>16542.2</v>
      </c>
      <c r="G73" s="112" t="s">
        <v>419</v>
      </c>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row>
    <row r="74" spans="1:34" s="59" customFormat="1" x14ac:dyDescent="0.35">
      <c r="A74" s="415" t="s">
        <v>938</v>
      </c>
      <c r="B74" s="416"/>
      <c r="C74" s="416"/>
      <c r="D74" s="416"/>
      <c r="E74" s="416"/>
      <c r="F74" s="416"/>
      <c r="G74" s="417"/>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row>
    <row r="75" spans="1:34" s="59" customFormat="1" outlineLevel="1" x14ac:dyDescent="0.35">
      <c r="A75" s="479" t="s">
        <v>930</v>
      </c>
      <c r="B75" s="480"/>
      <c r="C75" s="480"/>
      <c r="D75" s="480"/>
      <c r="E75" s="480"/>
      <c r="F75" s="480"/>
      <c r="G75" s="481"/>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1:34" s="59" customFormat="1" ht="41" outlineLevel="2" x14ac:dyDescent="0.35">
      <c r="A76" s="7" t="s">
        <v>931</v>
      </c>
      <c r="B76" s="14" t="s">
        <v>932</v>
      </c>
      <c r="C76" s="136">
        <v>4700</v>
      </c>
      <c r="D76" s="136">
        <v>4340</v>
      </c>
      <c r="E76" s="136">
        <v>4170</v>
      </c>
      <c r="F76" s="136">
        <v>4000</v>
      </c>
      <c r="G76" s="16" t="s">
        <v>933</v>
      </c>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row>
    <row r="77" spans="1:34" s="59" customFormat="1" ht="40" outlineLevel="3" x14ac:dyDescent="0.35">
      <c r="A77" s="7"/>
      <c r="B77" s="14"/>
      <c r="C77" s="190"/>
      <c r="D77" s="190"/>
      <c r="E77" s="190"/>
      <c r="F77" s="190"/>
      <c r="G77" s="16" t="s">
        <v>934</v>
      </c>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row>
    <row r="78" spans="1:34" s="59" customFormat="1" ht="36" outlineLevel="3" x14ac:dyDescent="0.35">
      <c r="A78" s="109" t="s">
        <v>935</v>
      </c>
      <c r="B78" s="110" t="s">
        <v>936</v>
      </c>
      <c r="C78" s="137">
        <f>C76*0.2</f>
        <v>940</v>
      </c>
      <c r="D78" s="137">
        <f t="shared" ref="D78:F78" si="17">D76*0.2</f>
        <v>868</v>
      </c>
      <c r="E78" s="137">
        <f t="shared" si="17"/>
        <v>834</v>
      </c>
      <c r="F78" s="137">
        <f t="shared" si="17"/>
        <v>800</v>
      </c>
      <c r="G78" s="112" t="s">
        <v>419</v>
      </c>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row>
    <row r="79" spans="1:34" s="60" customFormat="1" ht="15" customHeight="1" x14ac:dyDescent="0.35">
      <c r="A79" s="479" t="s">
        <v>459</v>
      </c>
      <c r="B79" s="480"/>
      <c r="C79" s="480"/>
      <c r="D79" s="480"/>
      <c r="E79" s="480"/>
      <c r="F79" s="480"/>
      <c r="G79" s="481"/>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row>
    <row r="80" spans="1:34" s="61" customFormat="1" ht="50" x14ac:dyDescent="0.35">
      <c r="A80" s="18" t="s">
        <v>25</v>
      </c>
      <c r="B80" s="11" t="s">
        <v>177</v>
      </c>
      <c r="C80" s="441" t="s">
        <v>18</v>
      </c>
      <c r="D80" s="442"/>
      <c r="E80" s="442"/>
      <c r="F80" s="443"/>
      <c r="G80" s="16" t="s">
        <v>495</v>
      </c>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row>
    <row r="81" spans="1:34" s="61" customFormat="1" ht="60" x14ac:dyDescent="0.35">
      <c r="A81" s="114" t="s">
        <v>26</v>
      </c>
      <c r="B81" s="106" t="s">
        <v>178</v>
      </c>
      <c r="C81" s="438" t="s">
        <v>16</v>
      </c>
      <c r="D81" s="439"/>
      <c r="E81" s="439"/>
      <c r="F81" s="440"/>
      <c r="G81" s="104" t="s">
        <v>496</v>
      </c>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row>
    <row r="82" spans="1:34" s="15" customFormat="1" ht="40" x14ac:dyDescent="0.3">
      <c r="A82" s="18" t="s">
        <v>27</v>
      </c>
      <c r="B82" s="11" t="s">
        <v>179</v>
      </c>
      <c r="C82" s="504" t="s">
        <v>646</v>
      </c>
      <c r="D82" s="505"/>
      <c r="E82" s="505"/>
      <c r="F82" s="506"/>
      <c r="G82" s="16" t="s">
        <v>94</v>
      </c>
    </row>
    <row r="83" spans="1:34" s="24" customFormat="1" ht="70" x14ac:dyDescent="0.35">
      <c r="A83" s="114" t="s">
        <v>28</v>
      </c>
      <c r="B83" s="106" t="s">
        <v>180</v>
      </c>
      <c r="C83" s="438" t="s">
        <v>18</v>
      </c>
      <c r="D83" s="439"/>
      <c r="E83" s="439"/>
      <c r="F83" s="440"/>
      <c r="G83" s="104" t="s">
        <v>497</v>
      </c>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row>
    <row r="84" spans="1:34" s="59" customFormat="1" ht="70" x14ac:dyDescent="0.35">
      <c r="A84" s="18" t="s">
        <v>29</v>
      </c>
      <c r="B84" s="11" t="s">
        <v>181</v>
      </c>
      <c r="C84" s="441" t="s">
        <v>16</v>
      </c>
      <c r="D84" s="442"/>
      <c r="E84" s="442"/>
      <c r="F84" s="443"/>
      <c r="G84" s="16" t="s">
        <v>498</v>
      </c>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row>
    <row r="85" spans="1:34" s="59" customFormat="1" ht="16.5" x14ac:dyDescent="0.3">
      <c r="A85" s="477"/>
      <c r="B85" s="478"/>
      <c r="C85" s="478"/>
      <c r="D85" s="478"/>
      <c r="E85" s="478"/>
      <c r="F85" s="478"/>
      <c r="G85" s="501"/>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row>
    <row r="86" spans="1:34" s="59" customFormat="1" x14ac:dyDescent="0.35">
      <c r="A86" s="432" t="s">
        <v>1287</v>
      </c>
      <c r="B86" s="432"/>
      <c r="C86" s="432"/>
      <c r="D86" s="432"/>
      <c r="E86" s="432"/>
      <c r="F86" s="432"/>
      <c r="G86" s="43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row>
    <row r="87" spans="1:34" s="59" customFormat="1" x14ac:dyDescent="0.35">
      <c r="A87" s="399" t="s">
        <v>47</v>
      </c>
      <c r="B87" s="399"/>
      <c r="C87" s="399"/>
      <c r="D87" s="399"/>
      <c r="E87" s="399"/>
      <c r="F87" s="399"/>
      <c r="G87" s="399"/>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row>
    <row r="88" spans="1:34" s="59" customFormat="1" x14ac:dyDescent="0.35">
      <c r="A88" s="400" t="s">
        <v>418</v>
      </c>
      <c r="B88" s="401"/>
      <c r="C88" s="401"/>
      <c r="D88" s="401"/>
      <c r="E88" s="401"/>
      <c r="F88" s="401"/>
      <c r="G88" s="436"/>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row>
    <row r="89" spans="1:34" s="59" customFormat="1" ht="16.5" x14ac:dyDescent="0.3">
      <c r="A89" s="507"/>
      <c r="B89" s="507"/>
      <c r="C89" s="507"/>
      <c r="D89" s="507"/>
      <c r="E89" s="507"/>
      <c r="F89" s="507"/>
      <c r="G89" s="507"/>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row>
    <row r="90" spans="1:34" s="59" customFormat="1" x14ac:dyDescent="0.35">
      <c r="A90" s="508" t="s">
        <v>464</v>
      </c>
      <c r="B90" s="509"/>
      <c r="C90" s="509"/>
      <c r="D90" s="509"/>
      <c r="E90" s="509"/>
      <c r="F90" s="509"/>
      <c r="G90" s="510"/>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row>
    <row r="91" spans="1:34" s="59" customFormat="1" x14ac:dyDescent="0.35">
      <c r="A91" s="114" t="s">
        <v>6</v>
      </c>
      <c r="B91" s="114" t="s">
        <v>7</v>
      </c>
      <c r="C91" s="489">
        <v>4130</v>
      </c>
      <c r="D91" s="490"/>
      <c r="E91" s="490"/>
      <c r="F91" s="491"/>
      <c r="G91" s="115" t="s">
        <v>182</v>
      </c>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row>
    <row r="92" spans="1:34" s="59" customFormat="1" x14ac:dyDescent="0.35">
      <c r="A92" s="18" t="s">
        <v>36</v>
      </c>
      <c r="B92" s="18" t="s">
        <v>17</v>
      </c>
      <c r="C92" s="486">
        <v>1750</v>
      </c>
      <c r="D92" s="487"/>
      <c r="E92" s="487"/>
      <c r="F92" s="488"/>
      <c r="G92" s="19" t="s">
        <v>182</v>
      </c>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row>
    <row r="93" spans="1:34" s="59" customFormat="1" x14ac:dyDescent="0.35">
      <c r="A93" s="114" t="s">
        <v>1430</v>
      </c>
      <c r="B93" s="114" t="s">
        <v>1431</v>
      </c>
      <c r="C93" s="489">
        <v>3765</v>
      </c>
      <c r="D93" s="490"/>
      <c r="E93" s="490"/>
      <c r="F93" s="491"/>
      <c r="G93" s="115" t="s">
        <v>1432</v>
      </c>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row>
    <row r="94" spans="1:34" s="59" customFormat="1" x14ac:dyDescent="0.35">
      <c r="A94" s="18" t="s">
        <v>1433</v>
      </c>
      <c r="B94" s="18" t="s">
        <v>1434</v>
      </c>
      <c r="C94" s="486">
        <v>4620</v>
      </c>
      <c r="D94" s="487"/>
      <c r="E94" s="487"/>
      <c r="F94" s="488"/>
      <c r="G94" s="19" t="s">
        <v>1435</v>
      </c>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row>
    <row r="95" spans="1:34" s="59" customFormat="1" x14ac:dyDescent="0.35">
      <c r="A95" s="114" t="s">
        <v>1436</v>
      </c>
      <c r="B95" s="114" t="s">
        <v>1437</v>
      </c>
      <c r="C95" s="489">
        <v>5022</v>
      </c>
      <c r="D95" s="490"/>
      <c r="E95" s="490"/>
      <c r="F95" s="491"/>
      <c r="G95" s="115" t="s">
        <v>1438</v>
      </c>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row>
    <row r="96" spans="1:34" s="59" customFormat="1" ht="20" collapsed="1" x14ac:dyDescent="0.35">
      <c r="A96" s="18" t="s">
        <v>1108</v>
      </c>
      <c r="B96" s="18" t="s">
        <v>1109</v>
      </c>
      <c r="C96" s="486">
        <v>5900</v>
      </c>
      <c r="D96" s="487"/>
      <c r="E96" s="487"/>
      <c r="F96" s="488"/>
      <c r="G96" s="19" t="s">
        <v>1112</v>
      </c>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row>
    <row r="97" spans="1:34" s="59" customFormat="1" ht="20" x14ac:dyDescent="0.35">
      <c r="A97" s="114" t="s">
        <v>1110</v>
      </c>
      <c r="B97" s="114" t="s">
        <v>1111</v>
      </c>
      <c r="C97" s="489">
        <v>5700</v>
      </c>
      <c r="D97" s="490"/>
      <c r="E97" s="490"/>
      <c r="F97" s="491"/>
      <c r="G97" s="115" t="s">
        <v>1113</v>
      </c>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row>
    <row r="98" spans="1:34" s="59" customFormat="1" x14ac:dyDescent="0.35">
      <c r="A98" s="18" t="s">
        <v>425</v>
      </c>
      <c r="B98" s="18" t="s">
        <v>426</v>
      </c>
      <c r="C98" s="486">
        <v>5900</v>
      </c>
      <c r="D98" s="487"/>
      <c r="E98" s="487"/>
      <c r="F98" s="488"/>
      <c r="G98" s="19" t="s">
        <v>441</v>
      </c>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row>
    <row r="99" spans="1:34" s="59" customFormat="1" x14ac:dyDescent="0.35">
      <c r="A99" s="114" t="s">
        <v>8</v>
      </c>
      <c r="B99" s="114" t="s">
        <v>9</v>
      </c>
      <c r="C99" s="489">
        <v>520</v>
      </c>
      <c r="D99" s="490"/>
      <c r="E99" s="490"/>
      <c r="F99" s="491"/>
      <c r="G99" s="115"/>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row>
    <row r="100" spans="1:34" s="59" customFormat="1" ht="20" collapsed="1" x14ac:dyDescent="0.35">
      <c r="A100" s="18" t="s">
        <v>4</v>
      </c>
      <c r="B100" s="18" t="s">
        <v>96</v>
      </c>
      <c r="C100" s="486">
        <v>407</v>
      </c>
      <c r="D100" s="487"/>
      <c r="E100" s="487"/>
      <c r="F100" s="488"/>
      <c r="G100" s="19" t="s">
        <v>1627</v>
      </c>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row>
    <row r="101" spans="1:34" s="59" customFormat="1" x14ac:dyDescent="0.35">
      <c r="A101" s="114" t="s">
        <v>13</v>
      </c>
      <c r="B101" s="114" t="s">
        <v>14</v>
      </c>
      <c r="C101" s="489">
        <v>375</v>
      </c>
      <c r="D101" s="490"/>
      <c r="E101" s="490"/>
      <c r="F101" s="491"/>
      <c r="G101" s="115"/>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row>
    <row r="102" spans="1:34" s="59" customFormat="1" ht="40" outlineLevel="1" x14ac:dyDescent="0.35">
      <c r="A102" s="18" t="s">
        <v>1278</v>
      </c>
      <c r="B102" s="18" t="s">
        <v>1426</v>
      </c>
      <c r="C102" s="486">
        <v>2949</v>
      </c>
      <c r="D102" s="487"/>
      <c r="E102" s="487"/>
      <c r="F102" s="488"/>
      <c r="G102" s="19" t="s">
        <v>1332</v>
      </c>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row>
    <row r="103" spans="1:34" s="59" customFormat="1" ht="40" outlineLevel="1" x14ac:dyDescent="0.35">
      <c r="A103" s="114" t="s">
        <v>1427</v>
      </c>
      <c r="B103" s="114" t="s">
        <v>1428</v>
      </c>
      <c r="C103" s="489">
        <v>2789</v>
      </c>
      <c r="D103" s="490"/>
      <c r="E103" s="490"/>
      <c r="F103" s="491"/>
      <c r="G103" s="115" t="s">
        <v>1628</v>
      </c>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row>
    <row r="104" spans="1:34" s="59" customFormat="1" ht="40" outlineLevel="1" x14ac:dyDescent="0.35">
      <c r="A104" s="18" t="s">
        <v>1279</v>
      </c>
      <c r="B104" s="18" t="s">
        <v>1429</v>
      </c>
      <c r="C104" s="486">
        <v>2682</v>
      </c>
      <c r="D104" s="487"/>
      <c r="E104" s="487"/>
      <c r="F104" s="488"/>
      <c r="G104" s="19" t="s">
        <v>1333</v>
      </c>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row>
    <row r="105" spans="1:34" s="59" customFormat="1" ht="25" x14ac:dyDescent="0.35">
      <c r="A105" s="114" t="s">
        <v>1410</v>
      </c>
      <c r="B105" s="114" t="s">
        <v>1743</v>
      </c>
      <c r="C105" s="489">
        <v>1900</v>
      </c>
      <c r="D105" s="490"/>
      <c r="E105" s="490"/>
      <c r="F105" s="491"/>
      <c r="G105" s="115" t="s">
        <v>1626</v>
      </c>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row>
    <row r="106" spans="1:34" s="59" customFormat="1" ht="40" outlineLevel="1" x14ac:dyDescent="0.35">
      <c r="A106" s="18" t="s">
        <v>687</v>
      </c>
      <c r="B106" s="18" t="s">
        <v>688</v>
      </c>
      <c r="C106" s="486">
        <v>1450</v>
      </c>
      <c r="D106" s="487"/>
      <c r="E106" s="487"/>
      <c r="F106" s="488"/>
      <c r="G106" s="56" t="s">
        <v>1629</v>
      </c>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row>
    <row r="107" spans="1:34" s="59" customFormat="1" ht="25" outlineLevel="1" x14ac:dyDescent="0.35">
      <c r="A107" s="114" t="s">
        <v>689</v>
      </c>
      <c r="B107" s="114" t="s">
        <v>690</v>
      </c>
      <c r="C107" s="489">
        <v>1155</v>
      </c>
      <c r="D107" s="490"/>
      <c r="E107" s="490"/>
      <c r="F107" s="491"/>
      <c r="G107" s="116" t="s">
        <v>652</v>
      </c>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row>
    <row r="108" spans="1:34" s="59" customFormat="1" ht="25" outlineLevel="1" x14ac:dyDescent="0.35">
      <c r="A108" s="18" t="s">
        <v>691</v>
      </c>
      <c r="B108" s="18" t="s">
        <v>692</v>
      </c>
      <c r="C108" s="486">
        <v>1320</v>
      </c>
      <c r="D108" s="487"/>
      <c r="E108" s="487"/>
      <c r="F108" s="488"/>
      <c r="G108" s="56" t="s">
        <v>653</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row>
    <row r="109" spans="1:34" s="60" customFormat="1" ht="30" outlineLevel="1" x14ac:dyDescent="0.35">
      <c r="A109" s="114" t="s">
        <v>693</v>
      </c>
      <c r="B109" s="114" t="s">
        <v>694</v>
      </c>
      <c r="C109" s="489">
        <v>1232</v>
      </c>
      <c r="D109" s="490"/>
      <c r="E109" s="490"/>
      <c r="F109" s="491"/>
      <c r="G109" s="116" t="s">
        <v>654</v>
      </c>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row>
    <row r="110" spans="1:34" s="60" customFormat="1" x14ac:dyDescent="0.35">
      <c r="A110" s="18" t="s">
        <v>695</v>
      </c>
      <c r="B110" s="18" t="s">
        <v>696</v>
      </c>
      <c r="C110" s="492">
        <v>253</v>
      </c>
      <c r="D110" s="493"/>
      <c r="E110" s="493"/>
      <c r="F110" s="494"/>
      <c r="G110" s="19" t="s">
        <v>655</v>
      </c>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row>
    <row r="111" spans="1:34" s="60" customFormat="1" ht="25" x14ac:dyDescent="0.35">
      <c r="A111" s="114" t="s">
        <v>656</v>
      </c>
      <c r="B111" s="114" t="s">
        <v>657</v>
      </c>
      <c r="C111" s="489">
        <v>495</v>
      </c>
      <c r="D111" s="490"/>
      <c r="E111" s="490"/>
      <c r="F111" s="491"/>
      <c r="G111" s="115" t="s">
        <v>658</v>
      </c>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row>
    <row r="112" spans="1:34" s="60" customFormat="1" ht="25" x14ac:dyDescent="0.35">
      <c r="A112" s="18" t="s">
        <v>12</v>
      </c>
      <c r="B112" s="18" t="s">
        <v>253</v>
      </c>
      <c r="C112" s="486">
        <v>3392</v>
      </c>
      <c r="D112" s="487"/>
      <c r="E112" s="487"/>
      <c r="F112" s="488"/>
      <c r="G112" s="19" t="s">
        <v>3475</v>
      </c>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row>
    <row r="113" spans="1:34" s="60" customFormat="1" x14ac:dyDescent="0.35">
      <c r="A113" s="114" t="s">
        <v>10</v>
      </c>
      <c r="B113" s="114" t="s">
        <v>11</v>
      </c>
      <c r="C113" s="489">
        <v>840</v>
      </c>
      <c r="D113" s="490"/>
      <c r="E113" s="490"/>
      <c r="F113" s="491"/>
      <c r="G113" s="115" t="s">
        <v>3476</v>
      </c>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row>
    <row r="114" spans="1:34" s="60" customFormat="1" ht="25" x14ac:dyDescent="0.35">
      <c r="A114" s="18" t="s">
        <v>442</v>
      </c>
      <c r="B114" s="18" t="s">
        <v>443</v>
      </c>
      <c r="C114" s="492">
        <v>1380</v>
      </c>
      <c r="D114" s="493"/>
      <c r="E114" s="493"/>
      <c r="F114" s="494"/>
      <c r="G114" s="19"/>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row>
    <row r="115" spans="1:34" s="60" customFormat="1" ht="16.5" x14ac:dyDescent="0.3">
      <c r="A115" s="495"/>
      <c r="B115" s="496"/>
      <c r="C115" s="496"/>
      <c r="D115" s="496"/>
      <c r="E115" s="496"/>
      <c r="F115" s="496"/>
      <c r="G115" s="497"/>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row>
  </sheetData>
  <sheetProtection formatCells="0" formatColumns="0" formatRows="0" insertColumns="0" insertRows="0" insertHyperlinks="0" deleteColumns="0" deleteRows="0" selectLockedCells="1" sort="0" autoFilter="0" pivotTables="0" selectUnlockedCells="1"/>
  <mergeCells count="63">
    <mergeCell ref="A29:G29"/>
    <mergeCell ref="A74:G74"/>
    <mergeCell ref="A75:G75"/>
    <mergeCell ref="C80:F80"/>
    <mergeCell ref="A45:G45"/>
    <mergeCell ref="A58:G58"/>
    <mergeCell ref="A79:G79"/>
    <mergeCell ref="H11:K11"/>
    <mergeCell ref="H12:K12"/>
    <mergeCell ref="A21:G21"/>
    <mergeCell ref="A28:G28"/>
    <mergeCell ref="H18:K18"/>
    <mergeCell ref="H19:K19"/>
    <mergeCell ref="A17:G17"/>
    <mergeCell ref="A10:G10"/>
    <mergeCell ref="A9:G9"/>
    <mergeCell ref="A1:G1"/>
    <mergeCell ref="A2:G2"/>
    <mergeCell ref="A6:A8"/>
    <mergeCell ref="B6:B8"/>
    <mergeCell ref="G6:G8"/>
    <mergeCell ref="C7:C8"/>
    <mergeCell ref="D7:D8"/>
    <mergeCell ref="E7:E8"/>
    <mergeCell ref="C6:F6"/>
    <mergeCell ref="F7:F8"/>
    <mergeCell ref="C100:F100"/>
    <mergeCell ref="C94:F94"/>
    <mergeCell ref="C101:F101"/>
    <mergeCell ref="C96:F96"/>
    <mergeCell ref="C98:F98"/>
    <mergeCell ref="C99:F99"/>
    <mergeCell ref="C97:F97"/>
    <mergeCell ref="C95:F95"/>
    <mergeCell ref="C93:F93"/>
    <mergeCell ref="C92:F92"/>
    <mergeCell ref="C81:F81"/>
    <mergeCell ref="C82:F82"/>
    <mergeCell ref="C83:F83"/>
    <mergeCell ref="C84:F84"/>
    <mergeCell ref="A89:G89"/>
    <mergeCell ref="C91:F91"/>
    <mergeCell ref="A90:G90"/>
    <mergeCell ref="H70:K70"/>
    <mergeCell ref="A86:G86"/>
    <mergeCell ref="A87:G87"/>
    <mergeCell ref="A88:G88"/>
    <mergeCell ref="A85:G85"/>
    <mergeCell ref="H71:K71"/>
    <mergeCell ref="C103:F103"/>
    <mergeCell ref="C104:F104"/>
    <mergeCell ref="C105:F105"/>
    <mergeCell ref="C106:F106"/>
    <mergeCell ref="C102:F102"/>
    <mergeCell ref="C112:F112"/>
    <mergeCell ref="C113:F113"/>
    <mergeCell ref="C114:F114"/>
    <mergeCell ref="A115:G115"/>
    <mergeCell ref="C107:F107"/>
    <mergeCell ref="C108:F108"/>
    <mergeCell ref="C109:F109"/>
    <mergeCell ref="C110:F110"/>
    <mergeCell ref="C111:F111"/>
  </mergeCells>
  <pageMargins left="0.62992125984251968" right="0.23622047244094491" top="0.74803149606299213" bottom="0.74803149606299213" header="0.31496062992125984" footer="0.31496062992125984"/>
  <pageSetup paperSize="9" scale="7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AI211"/>
  <sheetViews>
    <sheetView zoomScale="90" zoomScaleNormal="90" zoomScaleSheetLayoutView="90" zoomScalePageLayoutView="90" workbookViewId="0">
      <pane ySplit="7" topLeftCell="A8" activePane="bottomLeft" state="frozen"/>
      <selection pane="bottomLeft" activeCell="A9" sqref="A9:D9"/>
    </sheetView>
  </sheetViews>
  <sheetFormatPr defaultColWidth="9" defaultRowHeight="14" outlineLevelRow="2" x14ac:dyDescent="0.3"/>
  <cols>
    <col min="1" max="1" width="26" style="37" customWidth="1"/>
    <col min="2" max="2" width="50.75" style="60" customWidth="1"/>
    <col min="3" max="3" width="14" style="39" customWidth="1"/>
    <col min="4" max="4" width="55.08203125" style="60" customWidth="1"/>
    <col min="5" max="16384" width="9" style="60"/>
  </cols>
  <sheetData>
    <row r="1" spans="1:4" s="59" customFormat="1" ht="12.5" x14ac:dyDescent="0.25">
      <c r="A1" s="407" t="s">
        <v>92</v>
      </c>
      <c r="B1" s="408"/>
      <c r="C1" s="408"/>
      <c r="D1" s="408"/>
    </row>
    <row r="2" spans="1:4" s="59" customFormat="1" ht="12.5" x14ac:dyDescent="0.25">
      <c r="A2" s="407" t="s">
        <v>93</v>
      </c>
      <c r="B2" s="408"/>
      <c r="C2" s="408"/>
      <c r="D2" s="408"/>
    </row>
    <row r="3" spans="1:4" s="59" customFormat="1" ht="12.75" x14ac:dyDescent="0.2">
      <c r="C3" s="9"/>
      <c r="D3" s="17"/>
    </row>
    <row r="4" spans="1:4" s="10" customFormat="1" ht="15" customHeight="1" x14ac:dyDescent="0.3">
      <c r="A4" s="409" t="s">
        <v>1</v>
      </c>
      <c r="B4" s="410" t="s">
        <v>0</v>
      </c>
      <c r="C4" s="412" t="s">
        <v>555</v>
      </c>
      <c r="D4" s="411" t="s">
        <v>2</v>
      </c>
    </row>
    <row r="5" spans="1:4" s="10" customFormat="1" ht="15" customHeight="1" x14ac:dyDescent="0.3">
      <c r="A5" s="409"/>
      <c r="B5" s="410"/>
      <c r="C5" s="413"/>
      <c r="D5" s="411"/>
    </row>
    <row r="6" spans="1:4" s="10" customFormat="1" ht="15" customHeight="1" x14ac:dyDescent="0.3">
      <c r="A6" s="409"/>
      <c r="B6" s="410"/>
      <c r="C6" s="414"/>
      <c r="D6" s="411"/>
    </row>
    <row r="7" spans="1:4" ht="20.25" customHeight="1" x14ac:dyDescent="0.3">
      <c r="A7" s="415" t="s">
        <v>966</v>
      </c>
      <c r="B7" s="416"/>
      <c r="C7" s="416"/>
      <c r="D7" s="417"/>
    </row>
    <row r="8" spans="1:4" s="37" customFormat="1" ht="20.149999999999999" customHeight="1" x14ac:dyDescent="0.3">
      <c r="A8" s="428" t="s">
        <v>967</v>
      </c>
      <c r="B8" s="429"/>
      <c r="C8" s="429"/>
      <c r="D8" s="430"/>
    </row>
    <row r="9" spans="1:4" s="37" customFormat="1" ht="20.149999999999999" customHeight="1" outlineLevel="1" x14ac:dyDescent="0.3">
      <c r="A9" s="425" t="s">
        <v>946</v>
      </c>
      <c r="B9" s="426"/>
      <c r="C9" s="426"/>
      <c r="D9" s="427"/>
    </row>
    <row r="10" spans="1:4" ht="50" outlineLevel="2" x14ac:dyDescent="0.3">
      <c r="A10" s="29" t="s">
        <v>947</v>
      </c>
      <c r="B10" s="29" t="s">
        <v>1073</v>
      </c>
      <c r="C10" s="30">
        <v>4221360</v>
      </c>
      <c r="D10" s="32" t="s">
        <v>939</v>
      </c>
    </row>
    <row r="11" spans="1:4" ht="36" outlineLevel="2" x14ac:dyDescent="0.3">
      <c r="A11" s="109" t="s">
        <v>948</v>
      </c>
      <c r="B11" s="110" t="s">
        <v>968</v>
      </c>
      <c r="C11" s="132">
        <f>C10*0.2</f>
        <v>844272</v>
      </c>
      <c r="D11" s="112" t="s">
        <v>420</v>
      </c>
    </row>
    <row r="12" spans="1:4" ht="60.5" outlineLevel="2" x14ac:dyDescent="0.3">
      <c r="A12" s="29" t="s">
        <v>1074</v>
      </c>
      <c r="B12" s="29" t="s">
        <v>1075</v>
      </c>
      <c r="C12" s="30">
        <v>1731225</v>
      </c>
      <c r="D12" s="32" t="s">
        <v>1630</v>
      </c>
    </row>
    <row r="13" spans="1:4" ht="36" outlineLevel="2" x14ac:dyDescent="0.3">
      <c r="A13" s="109" t="s">
        <v>1076</v>
      </c>
      <c r="B13" s="110" t="s">
        <v>1077</v>
      </c>
      <c r="C13" s="132">
        <f>C12*0.2</f>
        <v>346245</v>
      </c>
      <c r="D13" s="112" t="s">
        <v>420</v>
      </c>
    </row>
    <row r="14" spans="1:4" ht="80.5" outlineLevel="2" x14ac:dyDescent="0.3">
      <c r="A14" s="29" t="s">
        <v>949</v>
      </c>
      <c r="B14" s="29" t="s">
        <v>1078</v>
      </c>
      <c r="C14" s="30">
        <v>790144</v>
      </c>
      <c r="D14" s="32" t="s">
        <v>1631</v>
      </c>
    </row>
    <row r="15" spans="1:4" ht="36" outlineLevel="2" x14ac:dyDescent="0.3">
      <c r="A15" s="109" t="s">
        <v>950</v>
      </c>
      <c r="B15" s="110" t="s">
        <v>969</v>
      </c>
      <c r="C15" s="132">
        <f>C14*0.2</f>
        <v>158028.80000000002</v>
      </c>
      <c r="D15" s="112" t="s">
        <v>420</v>
      </c>
    </row>
    <row r="16" spans="1:4" ht="80.5" outlineLevel="2" x14ac:dyDescent="0.3">
      <c r="A16" s="29" t="s">
        <v>951</v>
      </c>
      <c r="B16" s="29" t="s">
        <v>1079</v>
      </c>
      <c r="C16" s="30">
        <v>628000</v>
      </c>
      <c r="D16" s="32" t="s">
        <v>1631</v>
      </c>
    </row>
    <row r="17" spans="1:4" ht="36" outlineLevel="2" x14ac:dyDescent="0.3">
      <c r="A17" s="109" t="s">
        <v>952</v>
      </c>
      <c r="B17" s="110" t="s">
        <v>970</v>
      </c>
      <c r="C17" s="132">
        <f>C16*0.2</f>
        <v>125600</v>
      </c>
      <c r="D17" s="112" t="s">
        <v>420</v>
      </c>
    </row>
    <row r="18" spans="1:4" ht="70.5" outlineLevel="2" x14ac:dyDescent="0.3">
      <c r="A18" s="29" t="s">
        <v>953</v>
      </c>
      <c r="B18" s="29" t="s">
        <v>1080</v>
      </c>
      <c r="C18" s="30">
        <v>450000</v>
      </c>
      <c r="D18" s="32" t="s">
        <v>1632</v>
      </c>
    </row>
    <row r="19" spans="1:4" ht="36" outlineLevel="2" x14ac:dyDescent="0.3">
      <c r="A19" s="109" t="s">
        <v>954</v>
      </c>
      <c r="B19" s="110" t="s">
        <v>971</v>
      </c>
      <c r="C19" s="132">
        <f>C18*0.2</f>
        <v>90000</v>
      </c>
      <c r="D19" s="112" t="s">
        <v>420</v>
      </c>
    </row>
    <row r="20" spans="1:4" s="37" customFormat="1" ht="20.149999999999999" customHeight="1" outlineLevel="1" x14ac:dyDescent="0.3">
      <c r="A20" s="425" t="s">
        <v>955</v>
      </c>
      <c r="B20" s="426"/>
      <c r="C20" s="426"/>
      <c r="D20" s="427"/>
    </row>
    <row r="21" spans="1:4" ht="50" outlineLevel="2" x14ac:dyDescent="0.3">
      <c r="A21" s="29" t="s">
        <v>956</v>
      </c>
      <c r="B21" s="29" t="s">
        <v>1073</v>
      </c>
      <c r="C21" s="30">
        <v>4221360</v>
      </c>
      <c r="D21" s="32" t="s">
        <v>939</v>
      </c>
    </row>
    <row r="22" spans="1:4" ht="36" outlineLevel="2" x14ac:dyDescent="0.3">
      <c r="A22" s="109" t="s">
        <v>957</v>
      </c>
      <c r="B22" s="110" t="s">
        <v>972</v>
      </c>
      <c r="C22" s="132">
        <f>C21*0.2</f>
        <v>844272</v>
      </c>
      <c r="D22" s="112" t="s">
        <v>420</v>
      </c>
    </row>
    <row r="23" spans="1:4" ht="60.5" outlineLevel="2" x14ac:dyDescent="0.3">
      <c r="A23" s="29" t="s">
        <v>1081</v>
      </c>
      <c r="B23" s="29" t="s">
        <v>1075</v>
      </c>
      <c r="C23" s="30">
        <v>1731225</v>
      </c>
      <c r="D23" s="32" t="s">
        <v>1630</v>
      </c>
    </row>
    <row r="24" spans="1:4" ht="36" outlineLevel="2" x14ac:dyDescent="0.3">
      <c r="A24" s="109" t="s">
        <v>1082</v>
      </c>
      <c r="B24" s="110" t="s">
        <v>1083</v>
      </c>
      <c r="C24" s="132">
        <f>C23*0.2</f>
        <v>346245</v>
      </c>
      <c r="D24" s="112" t="s">
        <v>420</v>
      </c>
    </row>
    <row r="25" spans="1:4" ht="80.5" outlineLevel="2" x14ac:dyDescent="0.3">
      <c r="A25" s="29" t="s">
        <v>958</v>
      </c>
      <c r="B25" s="29" t="s">
        <v>1078</v>
      </c>
      <c r="C25" s="30">
        <v>790144</v>
      </c>
      <c r="D25" s="32" t="s">
        <v>1631</v>
      </c>
    </row>
    <row r="26" spans="1:4" ht="36" outlineLevel="2" x14ac:dyDescent="0.3">
      <c r="A26" s="109" t="s">
        <v>959</v>
      </c>
      <c r="B26" s="110" t="s">
        <v>973</v>
      </c>
      <c r="C26" s="132">
        <f>C25*0.2</f>
        <v>158028.80000000002</v>
      </c>
      <c r="D26" s="112" t="s">
        <v>420</v>
      </c>
    </row>
    <row r="27" spans="1:4" ht="80.5" outlineLevel="2" x14ac:dyDescent="0.3">
      <c r="A27" s="29" t="s">
        <v>960</v>
      </c>
      <c r="B27" s="29" t="s">
        <v>1079</v>
      </c>
      <c r="C27" s="30">
        <v>628000</v>
      </c>
      <c r="D27" s="32" t="s">
        <v>1631</v>
      </c>
    </row>
    <row r="28" spans="1:4" ht="36" outlineLevel="2" x14ac:dyDescent="0.3">
      <c r="A28" s="109" t="s">
        <v>961</v>
      </c>
      <c r="B28" s="110" t="s">
        <v>974</v>
      </c>
      <c r="C28" s="132">
        <f>C27*0.2</f>
        <v>125600</v>
      </c>
      <c r="D28" s="112" t="s">
        <v>420</v>
      </c>
    </row>
    <row r="29" spans="1:4" ht="70.5" outlineLevel="2" x14ac:dyDescent="0.3">
      <c r="A29" s="29" t="s">
        <v>962</v>
      </c>
      <c r="B29" s="29" t="s">
        <v>1080</v>
      </c>
      <c r="C29" s="30">
        <v>450000</v>
      </c>
      <c r="D29" s="32" t="s">
        <v>1632</v>
      </c>
    </row>
    <row r="30" spans="1:4" ht="36" outlineLevel="2" x14ac:dyDescent="0.3">
      <c r="A30" s="109" t="s">
        <v>963</v>
      </c>
      <c r="B30" s="110" t="s">
        <v>975</v>
      </c>
      <c r="C30" s="132">
        <f>C29*0.2</f>
        <v>90000</v>
      </c>
      <c r="D30" s="112" t="s">
        <v>420</v>
      </c>
    </row>
    <row r="31" spans="1:4" ht="20.25" customHeight="1" x14ac:dyDescent="0.3">
      <c r="A31" s="415" t="s">
        <v>3477</v>
      </c>
      <c r="B31" s="416"/>
      <c r="C31" s="416"/>
      <c r="D31" s="417"/>
    </row>
    <row r="32" spans="1:4" s="37" customFormat="1" ht="20.149999999999999" customHeight="1" outlineLevel="1" x14ac:dyDescent="0.3">
      <c r="A32" s="428" t="s">
        <v>967</v>
      </c>
      <c r="B32" s="429"/>
      <c r="C32" s="429"/>
      <c r="D32" s="430"/>
    </row>
    <row r="33" spans="1:4" s="37" customFormat="1" ht="60.5" outlineLevel="1" x14ac:dyDescent="0.3">
      <c r="A33" s="29" t="s">
        <v>3478</v>
      </c>
      <c r="B33" s="29" t="s">
        <v>1259</v>
      </c>
      <c r="C33" s="30">
        <v>4992000</v>
      </c>
      <c r="D33" s="181" t="s">
        <v>1633</v>
      </c>
    </row>
    <row r="34" spans="1:4" ht="36" outlineLevel="1" x14ac:dyDescent="0.3">
      <c r="A34" s="109" t="s">
        <v>3479</v>
      </c>
      <c r="B34" s="110" t="s">
        <v>3480</v>
      </c>
      <c r="C34" s="132">
        <f>C33*0.2</f>
        <v>998400</v>
      </c>
      <c r="D34" s="112" t="s">
        <v>420</v>
      </c>
    </row>
    <row r="35" spans="1:4" ht="50" outlineLevel="1" x14ac:dyDescent="0.3">
      <c r="A35" s="29" t="s">
        <v>3481</v>
      </c>
      <c r="B35" s="29" t="s">
        <v>1258</v>
      </c>
      <c r="C35" s="30">
        <v>4221360</v>
      </c>
      <c r="D35" s="181" t="s">
        <v>1580</v>
      </c>
    </row>
    <row r="36" spans="1:4" ht="36" outlineLevel="1" x14ac:dyDescent="0.3">
      <c r="A36" s="109" t="s">
        <v>3482</v>
      </c>
      <c r="B36" s="110" t="s">
        <v>3483</v>
      </c>
      <c r="C36" s="132">
        <f>C35*0.2</f>
        <v>844272</v>
      </c>
      <c r="D36" s="112" t="s">
        <v>420</v>
      </c>
    </row>
    <row r="37" spans="1:4" ht="60.5" outlineLevel="1" x14ac:dyDescent="0.3">
      <c r="A37" s="29" t="s">
        <v>3484</v>
      </c>
      <c r="B37" s="29" t="s">
        <v>1260</v>
      </c>
      <c r="C37" s="30">
        <v>1731225</v>
      </c>
      <c r="D37" s="181" t="s">
        <v>1634</v>
      </c>
    </row>
    <row r="38" spans="1:4" ht="36" outlineLevel="1" x14ac:dyDescent="0.3">
      <c r="A38" s="109" t="s">
        <v>3485</v>
      </c>
      <c r="B38" s="110" t="s">
        <v>3486</v>
      </c>
      <c r="C38" s="132">
        <f>C37*0.2</f>
        <v>346245</v>
      </c>
      <c r="D38" s="112" t="s">
        <v>420</v>
      </c>
    </row>
    <row r="39" spans="1:4" ht="60.5" outlineLevel="1" x14ac:dyDescent="0.3">
      <c r="A39" s="29" t="s">
        <v>3487</v>
      </c>
      <c r="B39" s="29" t="s">
        <v>1261</v>
      </c>
      <c r="C39" s="30">
        <v>1284000</v>
      </c>
      <c r="D39" s="181" t="s">
        <v>1634</v>
      </c>
    </row>
    <row r="40" spans="1:4" ht="36" outlineLevel="1" x14ac:dyDescent="0.3">
      <c r="A40" s="109" t="s">
        <v>3488</v>
      </c>
      <c r="B40" s="110" t="s">
        <v>3489</v>
      </c>
      <c r="C40" s="132">
        <f>C39*0.2</f>
        <v>256800</v>
      </c>
      <c r="D40" s="112" t="s">
        <v>420</v>
      </c>
    </row>
    <row r="41" spans="1:4" ht="80.5" outlineLevel="1" x14ac:dyDescent="0.3">
      <c r="A41" s="29" t="s">
        <v>3490</v>
      </c>
      <c r="B41" s="29" t="s">
        <v>1262</v>
      </c>
      <c r="C41" s="30">
        <v>790144</v>
      </c>
      <c r="D41" s="181" t="s">
        <v>1635</v>
      </c>
    </row>
    <row r="42" spans="1:4" ht="36" outlineLevel="1" x14ac:dyDescent="0.3">
      <c r="A42" s="109" t="s">
        <v>3491</v>
      </c>
      <c r="B42" s="110" t="s">
        <v>3492</v>
      </c>
      <c r="C42" s="132">
        <f>C41*0.2</f>
        <v>158028.80000000002</v>
      </c>
      <c r="D42" s="112" t="s">
        <v>420</v>
      </c>
    </row>
    <row r="43" spans="1:4" ht="80.5" outlineLevel="1" x14ac:dyDescent="0.3">
      <c r="A43" s="29" t="s">
        <v>3493</v>
      </c>
      <c r="B43" s="29" t="s">
        <v>1263</v>
      </c>
      <c r="C43" s="30">
        <v>628000</v>
      </c>
      <c r="D43" s="181" t="s">
        <v>1635</v>
      </c>
    </row>
    <row r="44" spans="1:4" ht="36" outlineLevel="1" x14ac:dyDescent="0.3">
      <c r="A44" s="109" t="s">
        <v>3494</v>
      </c>
      <c r="B44" s="110" t="s">
        <v>3495</v>
      </c>
      <c r="C44" s="132">
        <f>C43*0.2</f>
        <v>125600</v>
      </c>
      <c r="D44" s="112" t="s">
        <v>420</v>
      </c>
    </row>
    <row r="45" spans="1:4" ht="70.5" outlineLevel="1" x14ac:dyDescent="0.3">
      <c r="A45" s="29" t="s">
        <v>3496</v>
      </c>
      <c r="B45" s="29" t="s">
        <v>1264</v>
      </c>
      <c r="C45" s="30">
        <v>450000</v>
      </c>
      <c r="D45" s="181" t="s">
        <v>1636</v>
      </c>
    </row>
    <row r="46" spans="1:4" ht="36" outlineLevel="1" x14ac:dyDescent="0.3">
      <c r="A46" s="109" t="s">
        <v>3497</v>
      </c>
      <c r="B46" s="110" t="s">
        <v>3498</v>
      </c>
      <c r="C46" s="132">
        <f>C45*0.2</f>
        <v>90000</v>
      </c>
      <c r="D46" s="112" t="s">
        <v>420</v>
      </c>
    </row>
    <row r="47" spans="1:4" s="37" customFormat="1" ht="20.149999999999999" customHeight="1" x14ac:dyDescent="0.3">
      <c r="A47" s="415" t="s">
        <v>3499</v>
      </c>
      <c r="B47" s="416"/>
      <c r="C47" s="416"/>
      <c r="D47" s="417"/>
    </row>
    <row r="48" spans="1:4" ht="20.149999999999999" customHeight="1" x14ac:dyDescent="0.3">
      <c r="A48" s="428" t="s">
        <v>967</v>
      </c>
      <c r="B48" s="429"/>
      <c r="C48" s="429"/>
      <c r="D48" s="430"/>
    </row>
    <row r="49" spans="1:4" ht="50.5" outlineLevel="1" x14ac:dyDescent="0.3">
      <c r="A49" s="180" t="s">
        <v>3500</v>
      </c>
      <c r="B49" s="180" t="s">
        <v>3501</v>
      </c>
      <c r="C49" s="146">
        <v>4992000</v>
      </c>
      <c r="D49" s="181" t="s">
        <v>1655</v>
      </c>
    </row>
    <row r="50" spans="1:4" ht="36" outlineLevel="1" x14ac:dyDescent="0.3">
      <c r="A50" s="109" t="s">
        <v>3502</v>
      </c>
      <c r="B50" s="110" t="s">
        <v>3503</v>
      </c>
      <c r="C50" s="132">
        <f>C49*0.2</f>
        <v>998400</v>
      </c>
      <c r="D50" s="112" t="s">
        <v>420</v>
      </c>
    </row>
    <row r="51" spans="1:4" ht="40" outlineLevel="1" x14ac:dyDescent="0.3">
      <c r="A51" s="180" t="s">
        <v>3504</v>
      </c>
      <c r="B51" s="180" t="s">
        <v>3505</v>
      </c>
      <c r="C51" s="146">
        <v>4221360</v>
      </c>
      <c r="D51" s="181" t="s">
        <v>1656</v>
      </c>
    </row>
    <row r="52" spans="1:4" ht="36" outlineLevel="1" x14ac:dyDescent="0.3">
      <c r="A52" s="109" t="s">
        <v>3506</v>
      </c>
      <c r="B52" s="110" t="s">
        <v>3507</v>
      </c>
      <c r="C52" s="132">
        <f>C51*0.2</f>
        <v>844272</v>
      </c>
      <c r="D52" s="112" t="s">
        <v>420</v>
      </c>
    </row>
    <row r="53" spans="1:4" ht="50.5" outlineLevel="1" x14ac:dyDescent="0.3">
      <c r="A53" s="180" t="s">
        <v>3508</v>
      </c>
      <c r="B53" s="180" t="s">
        <v>3509</v>
      </c>
      <c r="C53" s="146">
        <v>1731225</v>
      </c>
      <c r="D53" s="181" t="s">
        <v>1657</v>
      </c>
    </row>
    <row r="54" spans="1:4" ht="36" outlineLevel="1" x14ac:dyDescent="0.3">
      <c r="A54" s="109" t="s">
        <v>3510</v>
      </c>
      <c r="B54" s="110" t="s">
        <v>3511</v>
      </c>
      <c r="C54" s="132">
        <f>C53*0.2</f>
        <v>346245</v>
      </c>
      <c r="D54" s="112" t="s">
        <v>420</v>
      </c>
    </row>
    <row r="55" spans="1:4" ht="50.5" outlineLevel="1" x14ac:dyDescent="0.3">
      <c r="A55" s="180" t="s">
        <v>3512</v>
      </c>
      <c r="B55" s="180" t="s">
        <v>3513</v>
      </c>
      <c r="C55" s="146">
        <v>1284000</v>
      </c>
      <c r="D55" s="181" t="s">
        <v>1657</v>
      </c>
    </row>
    <row r="56" spans="1:4" ht="36" outlineLevel="1" x14ac:dyDescent="0.3">
      <c r="A56" s="109" t="s">
        <v>3514</v>
      </c>
      <c r="B56" s="110" t="s">
        <v>3515</v>
      </c>
      <c r="C56" s="132">
        <f>C55*0.2</f>
        <v>256800</v>
      </c>
      <c r="D56" s="112" t="s">
        <v>420</v>
      </c>
    </row>
    <row r="57" spans="1:4" ht="70.5" outlineLevel="1" x14ac:dyDescent="0.3">
      <c r="A57" s="180" t="s">
        <v>3516</v>
      </c>
      <c r="B57" s="180" t="s">
        <v>3517</v>
      </c>
      <c r="C57" s="146">
        <v>790144</v>
      </c>
      <c r="D57" s="181" t="s">
        <v>1658</v>
      </c>
    </row>
    <row r="58" spans="1:4" ht="36" outlineLevel="1" x14ac:dyDescent="0.3">
      <c r="A58" s="109" t="s">
        <v>3518</v>
      </c>
      <c r="B58" s="110" t="s">
        <v>3519</v>
      </c>
      <c r="C58" s="132">
        <f>C57*0.2</f>
        <v>158028.80000000002</v>
      </c>
      <c r="D58" s="112" t="s">
        <v>420</v>
      </c>
    </row>
    <row r="59" spans="1:4" ht="70.5" outlineLevel="1" x14ac:dyDescent="0.3">
      <c r="A59" s="180" t="s">
        <v>3520</v>
      </c>
      <c r="B59" s="180" t="s">
        <v>3521</v>
      </c>
      <c r="C59" s="146">
        <v>628000</v>
      </c>
      <c r="D59" s="181" t="s">
        <v>1658</v>
      </c>
    </row>
    <row r="60" spans="1:4" ht="36" outlineLevel="1" x14ac:dyDescent="0.3">
      <c r="A60" s="109" t="s">
        <v>3522</v>
      </c>
      <c r="B60" s="110" t="s">
        <v>3523</v>
      </c>
      <c r="C60" s="132">
        <f>C59*0.2</f>
        <v>125600</v>
      </c>
      <c r="D60" s="112" t="s">
        <v>420</v>
      </c>
    </row>
    <row r="61" spans="1:4" ht="60.5" outlineLevel="1" x14ac:dyDescent="0.3">
      <c r="A61" s="180" t="s">
        <v>3524</v>
      </c>
      <c r="B61" s="180" t="s">
        <v>3525</v>
      </c>
      <c r="C61" s="146">
        <v>450000</v>
      </c>
      <c r="D61" s="181" t="s">
        <v>1659</v>
      </c>
    </row>
    <row r="62" spans="1:4" s="37" customFormat="1" ht="36" outlineLevel="1" x14ac:dyDescent="0.3">
      <c r="A62" s="109" t="s">
        <v>3526</v>
      </c>
      <c r="B62" s="110" t="s">
        <v>3527</v>
      </c>
      <c r="C62" s="132">
        <f>C61*0.2</f>
        <v>90000</v>
      </c>
      <c r="D62" s="112" t="s">
        <v>420</v>
      </c>
    </row>
    <row r="63" spans="1:4" ht="20.149999999999999" customHeight="1" x14ac:dyDescent="0.3">
      <c r="A63" s="428" t="s">
        <v>976</v>
      </c>
      <c r="B63" s="429"/>
      <c r="C63" s="429"/>
      <c r="D63" s="430"/>
    </row>
    <row r="64" spans="1:4" ht="20.149999999999999" customHeight="1" outlineLevel="1" x14ac:dyDescent="0.3">
      <c r="A64" s="425" t="s">
        <v>673</v>
      </c>
      <c r="B64" s="426"/>
      <c r="C64" s="426"/>
      <c r="D64" s="427"/>
    </row>
    <row r="65" spans="1:4" ht="32.25" customHeight="1" outlineLevel="2" x14ac:dyDescent="0.3">
      <c r="A65" s="29" t="s">
        <v>1342</v>
      </c>
      <c r="B65" s="29" t="s">
        <v>977</v>
      </c>
      <c r="C65" s="30">
        <v>20384000</v>
      </c>
      <c r="D65" s="32" t="s">
        <v>1343</v>
      </c>
    </row>
    <row r="66" spans="1:4" ht="36" outlineLevel="2" x14ac:dyDescent="0.3">
      <c r="A66" s="109" t="s">
        <v>506</v>
      </c>
      <c r="B66" s="110" t="s">
        <v>978</v>
      </c>
      <c r="C66" s="132">
        <f>C65*0.2</f>
        <v>4076800</v>
      </c>
      <c r="D66" s="112" t="s">
        <v>419</v>
      </c>
    </row>
    <row r="67" spans="1:4" ht="32.25" customHeight="1" outlineLevel="2" x14ac:dyDescent="0.3">
      <c r="A67" s="29" t="s">
        <v>1344</v>
      </c>
      <c r="B67" s="29" t="s">
        <v>979</v>
      </c>
      <c r="C67" s="30">
        <v>13686400</v>
      </c>
      <c r="D67" s="32" t="s">
        <v>1345</v>
      </c>
    </row>
    <row r="68" spans="1:4" ht="36" outlineLevel="2" x14ac:dyDescent="0.3">
      <c r="A68" s="109" t="s">
        <v>507</v>
      </c>
      <c r="B68" s="110" t="s">
        <v>980</v>
      </c>
      <c r="C68" s="132">
        <f>C67*0.2</f>
        <v>2737280</v>
      </c>
      <c r="D68" s="112" t="s">
        <v>419</v>
      </c>
    </row>
    <row r="69" spans="1:4" ht="30.75" customHeight="1" outlineLevel="2" x14ac:dyDescent="0.3">
      <c r="A69" s="29" t="s">
        <v>1346</v>
      </c>
      <c r="B69" s="29" t="s">
        <v>981</v>
      </c>
      <c r="C69" s="30">
        <v>8845200</v>
      </c>
      <c r="D69" s="32" t="s">
        <v>1347</v>
      </c>
    </row>
    <row r="70" spans="1:4" ht="36" outlineLevel="2" x14ac:dyDescent="0.3">
      <c r="A70" s="109" t="s">
        <v>556</v>
      </c>
      <c r="B70" s="110" t="s">
        <v>982</v>
      </c>
      <c r="C70" s="132">
        <f>C69*0.2</f>
        <v>1769040</v>
      </c>
      <c r="D70" s="112" t="s">
        <v>419</v>
      </c>
    </row>
    <row r="71" spans="1:4" ht="30.75" customHeight="1" outlineLevel="2" x14ac:dyDescent="0.3">
      <c r="A71" s="29" t="s">
        <v>1348</v>
      </c>
      <c r="B71" s="29" t="s">
        <v>983</v>
      </c>
      <c r="C71" s="30">
        <v>7087600</v>
      </c>
      <c r="D71" s="32" t="s">
        <v>1349</v>
      </c>
    </row>
    <row r="72" spans="1:4" ht="36" outlineLevel="2" x14ac:dyDescent="0.3">
      <c r="A72" s="109" t="s">
        <v>508</v>
      </c>
      <c r="B72" s="110" t="s">
        <v>984</v>
      </c>
      <c r="C72" s="132">
        <f>C71*0.2</f>
        <v>1417520</v>
      </c>
      <c r="D72" s="112" t="s">
        <v>419</v>
      </c>
    </row>
    <row r="73" spans="1:4" ht="30" outlineLevel="2" x14ac:dyDescent="0.3">
      <c r="A73" s="29" t="s">
        <v>1350</v>
      </c>
      <c r="B73" s="29" t="s">
        <v>985</v>
      </c>
      <c r="C73" s="30">
        <v>4888520</v>
      </c>
      <c r="D73" s="32" t="s">
        <v>1351</v>
      </c>
    </row>
    <row r="74" spans="1:4" ht="36" outlineLevel="2" x14ac:dyDescent="0.3">
      <c r="A74" s="109" t="s">
        <v>826</v>
      </c>
      <c r="B74" s="110" t="s">
        <v>986</v>
      </c>
      <c r="C74" s="132">
        <f>C73*0.2</f>
        <v>977704</v>
      </c>
      <c r="D74" s="112" t="s">
        <v>419</v>
      </c>
    </row>
    <row r="75" spans="1:4" ht="30" outlineLevel="2" x14ac:dyDescent="0.3">
      <c r="A75" s="29" t="s">
        <v>1352</v>
      </c>
      <c r="B75" s="29" t="s">
        <v>987</v>
      </c>
      <c r="C75" s="30">
        <v>4477200</v>
      </c>
      <c r="D75" s="32" t="s">
        <v>1353</v>
      </c>
    </row>
    <row r="76" spans="1:4" ht="36" outlineLevel="2" x14ac:dyDescent="0.3">
      <c r="A76" s="109" t="s">
        <v>509</v>
      </c>
      <c r="B76" s="110" t="s">
        <v>988</v>
      </c>
      <c r="C76" s="132">
        <f>C75*0.2</f>
        <v>895440</v>
      </c>
      <c r="D76" s="112" t="s">
        <v>419</v>
      </c>
    </row>
    <row r="77" spans="1:4" ht="30" outlineLevel="2" x14ac:dyDescent="0.3">
      <c r="A77" s="29" t="s">
        <v>1354</v>
      </c>
      <c r="B77" s="29" t="s">
        <v>989</v>
      </c>
      <c r="C77" s="30">
        <v>4193280</v>
      </c>
      <c r="D77" s="32" t="s">
        <v>1355</v>
      </c>
    </row>
    <row r="78" spans="1:4" ht="36" outlineLevel="2" x14ac:dyDescent="0.3">
      <c r="A78" s="109" t="s">
        <v>827</v>
      </c>
      <c r="B78" s="110" t="s">
        <v>990</v>
      </c>
      <c r="C78" s="132">
        <f>C77*0.2</f>
        <v>838656</v>
      </c>
      <c r="D78" s="112" t="s">
        <v>419</v>
      </c>
    </row>
    <row r="79" spans="1:4" ht="30" outlineLevel="2" x14ac:dyDescent="0.3">
      <c r="A79" s="29" t="s">
        <v>1356</v>
      </c>
      <c r="B79" s="29" t="s">
        <v>991</v>
      </c>
      <c r="C79" s="30">
        <v>3723720</v>
      </c>
      <c r="D79" s="32" t="s">
        <v>1357</v>
      </c>
    </row>
    <row r="80" spans="1:4" ht="36" outlineLevel="2" x14ac:dyDescent="0.3">
      <c r="A80" s="109" t="s">
        <v>828</v>
      </c>
      <c r="B80" s="110" t="s">
        <v>992</v>
      </c>
      <c r="C80" s="132">
        <f>C79*0.2</f>
        <v>744744</v>
      </c>
      <c r="D80" s="112" t="s">
        <v>419</v>
      </c>
    </row>
    <row r="81" spans="1:4" ht="32.25" customHeight="1" outlineLevel="2" x14ac:dyDescent="0.3">
      <c r="A81" s="29" t="s">
        <v>1358</v>
      </c>
      <c r="B81" s="29" t="s">
        <v>993</v>
      </c>
      <c r="C81" s="30">
        <v>3624400</v>
      </c>
      <c r="D81" s="32" t="s">
        <v>1359</v>
      </c>
    </row>
    <row r="82" spans="1:4" ht="36" outlineLevel="2" x14ac:dyDescent="0.3">
      <c r="A82" s="109" t="s">
        <v>829</v>
      </c>
      <c r="B82" s="110" t="s">
        <v>994</v>
      </c>
      <c r="C82" s="132">
        <f>C81*0.2</f>
        <v>724880</v>
      </c>
      <c r="D82" s="112" t="s">
        <v>419</v>
      </c>
    </row>
    <row r="83" spans="1:4" ht="32.25" customHeight="1" outlineLevel="2" x14ac:dyDescent="0.3">
      <c r="A83" s="29" t="s">
        <v>1360</v>
      </c>
      <c r="B83" s="29" t="s">
        <v>995</v>
      </c>
      <c r="C83" s="30">
        <v>3354000</v>
      </c>
      <c r="D83" s="32" t="s">
        <v>1361</v>
      </c>
    </row>
    <row r="84" spans="1:4" ht="36" outlineLevel="2" x14ac:dyDescent="0.3">
      <c r="A84" s="109" t="s">
        <v>830</v>
      </c>
      <c r="B84" s="110" t="s">
        <v>996</v>
      </c>
      <c r="C84" s="132">
        <f>C83*0.2</f>
        <v>670800</v>
      </c>
      <c r="D84" s="112" t="s">
        <v>419</v>
      </c>
    </row>
    <row r="85" spans="1:4" ht="30.75" customHeight="1" outlineLevel="2" x14ac:dyDescent="0.3">
      <c r="A85" s="29" t="s">
        <v>1362</v>
      </c>
      <c r="B85" s="29" t="s">
        <v>997</v>
      </c>
      <c r="C85" s="30">
        <v>3144960</v>
      </c>
      <c r="D85" s="32" t="s">
        <v>1363</v>
      </c>
    </row>
    <row r="86" spans="1:4" ht="36" outlineLevel="2" x14ac:dyDescent="0.3">
      <c r="A86" s="109" t="s">
        <v>510</v>
      </c>
      <c r="B86" s="110" t="s">
        <v>998</v>
      </c>
      <c r="C86" s="132">
        <f>C85*0.2</f>
        <v>628992</v>
      </c>
      <c r="D86" s="112" t="s">
        <v>419</v>
      </c>
    </row>
    <row r="87" spans="1:4" ht="30.75" customHeight="1" outlineLevel="2" x14ac:dyDescent="0.3">
      <c r="A87" s="29" t="s">
        <v>1364</v>
      </c>
      <c r="B87" s="29" t="s">
        <v>999</v>
      </c>
      <c r="C87" s="30">
        <v>2381600</v>
      </c>
      <c r="D87" s="32" t="s">
        <v>1365</v>
      </c>
    </row>
    <row r="88" spans="1:4" ht="36" outlineLevel="2" x14ac:dyDescent="0.3">
      <c r="A88" s="109" t="s">
        <v>831</v>
      </c>
      <c r="B88" s="110" t="s">
        <v>1000</v>
      </c>
      <c r="C88" s="132">
        <f>C87*0.2</f>
        <v>476320</v>
      </c>
      <c r="D88" s="112" t="s">
        <v>419</v>
      </c>
    </row>
    <row r="89" spans="1:4" ht="30" outlineLevel="2" x14ac:dyDescent="0.3">
      <c r="A89" s="29" t="s">
        <v>1366</v>
      </c>
      <c r="B89" s="29" t="s">
        <v>1001</v>
      </c>
      <c r="C89" s="30">
        <v>1612000</v>
      </c>
      <c r="D89" s="32" t="s">
        <v>1367</v>
      </c>
    </row>
    <row r="90" spans="1:4" ht="36" outlineLevel="2" x14ac:dyDescent="0.3">
      <c r="A90" s="109" t="s">
        <v>832</v>
      </c>
      <c r="B90" s="110" t="s">
        <v>1002</v>
      </c>
      <c r="C90" s="132">
        <f>C89*0.2</f>
        <v>322400</v>
      </c>
      <c r="D90" s="112" t="s">
        <v>419</v>
      </c>
    </row>
    <row r="91" spans="1:4" ht="30" outlineLevel="2" x14ac:dyDescent="0.3">
      <c r="A91" s="29" t="s">
        <v>1368</v>
      </c>
      <c r="B91" s="29" t="s">
        <v>1003</v>
      </c>
      <c r="C91" s="30">
        <v>869600</v>
      </c>
      <c r="D91" s="32" t="s">
        <v>1369</v>
      </c>
    </row>
    <row r="92" spans="1:4" ht="36" outlineLevel="2" x14ac:dyDescent="0.3">
      <c r="A92" s="109" t="s">
        <v>511</v>
      </c>
      <c r="B92" s="110" t="s">
        <v>1004</v>
      </c>
      <c r="C92" s="132">
        <f>C91*0.2</f>
        <v>173920</v>
      </c>
      <c r="D92" s="112" t="s">
        <v>419</v>
      </c>
    </row>
    <row r="93" spans="1:4" ht="30" outlineLevel="2" x14ac:dyDescent="0.3">
      <c r="A93" s="29" t="s">
        <v>1370</v>
      </c>
      <c r="B93" s="29" t="s">
        <v>1005</v>
      </c>
      <c r="C93" s="30">
        <v>538900</v>
      </c>
      <c r="D93" s="32" t="s">
        <v>1371</v>
      </c>
    </row>
    <row r="94" spans="1:4" ht="36" outlineLevel="2" x14ac:dyDescent="0.3">
      <c r="A94" s="109" t="s">
        <v>512</v>
      </c>
      <c r="B94" s="110" t="s">
        <v>1006</v>
      </c>
      <c r="C94" s="132">
        <f>C93*0.2</f>
        <v>107780</v>
      </c>
      <c r="D94" s="112" t="s">
        <v>419</v>
      </c>
    </row>
    <row r="95" spans="1:4" ht="30" outlineLevel="2" x14ac:dyDescent="0.3">
      <c r="A95" s="29" t="s">
        <v>1372</v>
      </c>
      <c r="B95" s="29" t="s">
        <v>1007</v>
      </c>
      <c r="C95" s="30">
        <v>397100</v>
      </c>
      <c r="D95" s="32" t="s">
        <v>1373</v>
      </c>
    </row>
    <row r="96" spans="1:4" ht="36" outlineLevel="2" x14ac:dyDescent="0.3">
      <c r="A96" s="109" t="s">
        <v>833</v>
      </c>
      <c r="B96" s="110" t="s">
        <v>1008</v>
      </c>
      <c r="C96" s="132">
        <f>C95*0.2</f>
        <v>79420</v>
      </c>
      <c r="D96" s="112" t="s">
        <v>419</v>
      </c>
    </row>
    <row r="97" spans="1:4" ht="30" outlineLevel="2" x14ac:dyDescent="0.3">
      <c r="A97" s="29" t="s">
        <v>1374</v>
      </c>
      <c r="B97" s="29" t="s">
        <v>1009</v>
      </c>
      <c r="C97" s="30">
        <v>319320</v>
      </c>
      <c r="D97" s="32" t="s">
        <v>1375</v>
      </c>
    </row>
    <row r="98" spans="1:4" ht="36" outlineLevel="2" x14ac:dyDescent="0.3">
      <c r="A98" s="109" t="s">
        <v>513</v>
      </c>
      <c r="B98" s="110" t="s">
        <v>1010</v>
      </c>
      <c r="C98" s="132">
        <f>C97*0.2</f>
        <v>63864</v>
      </c>
      <c r="D98" s="112" t="s">
        <v>419</v>
      </c>
    </row>
    <row r="99" spans="1:4" ht="30" outlineLevel="2" x14ac:dyDescent="0.3">
      <c r="A99" s="29" t="s">
        <v>1376</v>
      </c>
      <c r="B99" s="29" t="s">
        <v>1011</v>
      </c>
      <c r="C99" s="30">
        <v>199370</v>
      </c>
      <c r="D99" s="32" t="s">
        <v>1377</v>
      </c>
    </row>
    <row r="100" spans="1:4" ht="36" outlineLevel="2" x14ac:dyDescent="0.3">
      <c r="A100" s="109" t="s">
        <v>514</v>
      </c>
      <c r="B100" s="110" t="s">
        <v>1012</v>
      </c>
      <c r="C100" s="132">
        <f>C99*0.2</f>
        <v>39874</v>
      </c>
      <c r="D100" s="112" t="s">
        <v>419</v>
      </c>
    </row>
    <row r="101" spans="1:4" ht="20.149999999999999" customHeight="1" outlineLevel="1" x14ac:dyDescent="0.3">
      <c r="A101" s="425" t="s">
        <v>674</v>
      </c>
      <c r="B101" s="426"/>
      <c r="C101" s="426"/>
      <c r="D101" s="427"/>
    </row>
    <row r="102" spans="1:4" ht="32.25" customHeight="1" outlineLevel="2" x14ac:dyDescent="0.3">
      <c r="A102" s="29" t="s">
        <v>1378</v>
      </c>
      <c r="B102" s="29" t="s">
        <v>1013</v>
      </c>
      <c r="C102" s="30">
        <v>8845200</v>
      </c>
      <c r="D102" s="32" t="s">
        <v>1379</v>
      </c>
    </row>
    <row r="103" spans="1:4" ht="36" outlineLevel="2" x14ac:dyDescent="0.3">
      <c r="A103" s="109" t="s">
        <v>515</v>
      </c>
      <c r="B103" s="110" t="s">
        <v>1014</v>
      </c>
      <c r="C103" s="132">
        <f>C102*0.2</f>
        <v>1769040</v>
      </c>
      <c r="D103" s="112" t="s">
        <v>419</v>
      </c>
    </row>
    <row r="104" spans="1:4" ht="32.25" customHeight="1" outlineLevel="2" x14ac:dyDescent="0.3">
      <c r="A104" s="29" t="s">
        <v>1380</v>
      </c>
      <c r="B104" s="29" t="s">
        <v>1015</v>
      </c>
      <c r="C104" s="30">
        <v>7087600</v>
      </c>
      <c r="D104" s="32" t="s">
        <v>1381</v>
      </c>
    </row>
    <row r="105" spans="1:4" ht="36" outlineLevel="2" x14ac:dyDescent="0.3">
      <c r="A105" s="109" t="s">
        <v>516</v>
      </c>
      <c r="B105" s="110" t="s">
        <v>1016</v>
      </c>
      <c r="C105" s="132">
        <f>C104*0.2</f>
        <v>1417520</v>
      </c>
      <c r="D105" s="112" t="s">
        <v>419</v>
      </c>
    </row>
    <row r="106" spans="1:4" ht="30.75" customHeight="1" outlineLevel="2" x14ac:dyDescent="0.3">
      <c r="A106" s="29" t="s">
        <v>1382</v>
      </c>
      <c r="B106" s="29" t="s">
        <v>1017</v>
      </c>
      <c r="C106" s="30">
        <v>4888520</v>
      </c>
      <c r="D106" s="32" t="s">
        <v>1383</v>
      </c>
    </row>
    <row r="107" spans="1:4" ht="36" outlineLevel="2" x14ac:dyDescent="0.3">
      <c r="A107" s="109" t="s">
        <v>517</v>
      </c>
      <c r="B107" s="110" t="s">
        <v>1018</v>
      </c>
      <c r="C107" s="132">
        <f>C106*0.2</f>
        <v>977704</v>
      </c>
      <c r="D107" s="112" t="s">
        <v>419</v>
      </c>
    </row>
    <row r="108" spans="1:4" ht="30.75" customHeight="1" outlineLevel="2" x14ac:dyDescent="0.3">
      <c r="A108" s="29" t="s">
        <v>1384</v>
      </c>
      <c r="B108" s="29" t="s">
        <v>1019</v>
      </c>
      <c r="C108" s="30">
        <v>4477200</v>
      </c>
      <c r="D108" s="32" t="s">
        <v>1385</v>
      </c>
    </row>
    <row r="109" spans="1:4" ht="36" outlineLevel="2" x14ac:dyDescent="0.3">
      <c r="A109" s="109" t="s">
        <v>834</v>
      </c>
      <c r="B109" s="110" t="s">
        <v>1020</v>
      </c>
      <c r="C109" s="132">
        <f>C108*0.2</f>
        <v>895440</v>
      </c>
      <c r="D109" s="112" t="s">
        <v>419</v>
      </c>
    </row>
    <row r="110" spans="1:4" ht="30.75" customHeight="1" outlineLevel="2" x14ac:dyDescent="0.3">
      <c r="A110" s="29" t="s">
        <v>1386</v>
      </c>
      <c r="B110" s="29" t="s">
        <v>1021</v>
      </c>
      <c r="C110" s="30">
        <v>4193280</v>
      </c>
      <c r="D110" s="32" t="s">
        <v>1387</v>
      </c>
    </row>
    <row r="111" spans="1:4" ht="36" outlineLevel="2" x14ac:dyDescent="0.3">
      <c r="A111" s="109" t="s">
        <v>835</v>
      </c>
      <c r="B111" s="110" t="s">
        <v>1022</v>
      </c>
      <c r="C111" s="132">
        <f>C110*0.2</f>
        <v>838656</v>
      </c>
      <c r="D111" s="112" t="s">
        <v>419</v>
      </c>
    </row>
    <row r="112" spans="1:4" ht="30.75" customHeight="1" outlineLevel="2" x14ac:dyDescent="0.3">
      <c r="A112" s="29" t="s">
        <v>1388</v>
      </c>
      <c r="B112" s="29" t="s">
        <v>1023</v>
      </c>
      <c r="C112" s="30">
        <v>3723720</v>
      </c>
      <c r="D112" s="32" t="s">
        <v>1389</v>
      </c>
    </row>
    <row r="113" spans="1:4" ht="36" outlineLevel="2" x14ac:dyDescent="0.3">
      <c r="A113" s="109" t="s">
        <v>836</v>
      </c>
      <c r="B113" s="110" t="s">
        <v>1024</v>
      </c>
      <c r="C113" s="132">
        <f>C112*0.2</f>
        <v>744744</v>
      </c>
      <c r="D113" s="112" t="s">
        <v>419</v>
      </c>
    </row>
    <row r="114" spans="1:4" ht="30" outlineLevel="2" x14ac:dyDescent="0.3">
      <c r="A114" s="29" t="s">
        <v>1390</v>
      </c>
      <c r="B114" s="29" t="s">
        <v>1025</v>
      </c>
      <c r="C114" s="30">
        <v>3624400</v>
      </c>
      <c r="D114" s="32" t="s">
        <v>1391</v>
      </c>
    </row>
    <row r="115" spans="1:4" ht="36" outlineLevel="2" x14ac:dyDescent="0.3">
      <c r="A115" s="109" t="s">
        <v>837</v>
      </c>
      <c r="B115" s="110" t="s">
        <v>1026</v>
      </c>
      <c r="C115" s="132">
        <f>C114*0.2</f>
        <v>724880</v>
      </c>
      <c r="D115" s="112" t="s">
        <v>419</v>
      </c>
    </row>
    <row r="116" spans="1:4" ht="32.25" customHeight="1" outlineLevel="2" x14ac:dyDescent="0.3">
      <c r="A116" s="29" t="s">
        <v>1392</v>
      </c>
      <c r="B116" s="29" t="s">
        <v>1027</v>
      </c>
      <c r="C116" s="30">
        <v>3354000</v>
      </c>
      <c r="D116" s="32" t="s">
        <v>1393</v>
      </c>
    </row>
    <row r="117" spans="1:4" ht="36" outlineLevel="2" x14ac:dyDescent="0.3">
      <c r="A117" s="109" t="s">
        <v>518</v>
      </c>
      <c r="B117" s="110" t="s">
        <v>1028</v>
      </c>
      <c r="C117" s="132">
        <f>C116*0.2</f>
        <v>670800</v>
      </c>
      <c r="D117" s="112" t="s">
        <v>419</v>
      </c>
    </row>
    <row r="118" spans="1:4" ht="32.25" customHeight="1" outlineLevel="2" x14ac:dyDescent="0.3">
      <c r="A118" s="29" t="s">
        <v>1394</v>
      </c>
      <c r="B118" s="29" t="s">
        <v>1029</v>
      </c>
      <c r="C118" s="30">
        <v>3144960</v>
      </c>
      <c r="D118" s="32" t="s">
        <v>1395</v>
      </c>
    </row>
    <row r="119" spans="1:4" ht="36" outlineLevel="2" x14ac:dyDescent="0.3">
      <c r="A119" s="109" t="s">
        <v>838</v>
      </c>
      <c r="B119" s="110" t="s">
        <v>1030</v>
      </c>
      <c r="C119" s="132">
        <f>C118*0.2</f>
        <v>628992</v>
      </c>
      <c r="D119" s="112" t="s">
        <v>419</v>
      </c>
    </row>
    <row r="120" spans="1:4" ht="30.75" customHeight="1" outlineLevel="2" x14ac:dyDescent="0.3">
      <c r="A120" s="29" t="s">
        <v>1396</v>
      </c>
      <c r="B120" s="29" t="s">
        <v>1031</v>
      </c>
      <c r="C120" s="30">
        <v>2381600</v>
      </c>
      <c r="D120" s="32" t="s">
        <v>1397</v>
      </c>
    </row>
    <row r="121" spans="1:4" ht="36" outlineLevel="2" x14ac:dyDescent="0.3">
      <c r="A121" s="109" t="s">
        <v>839</v>
      </c>
      <c r="B121" s="110" t="s">
        <v>1032</v>
      </c>
      <c r="C121" s="132">
        <f>C120*0.2</f>
        <v>476320</v>
      </c>
      <c r="D121" s="112" t="s">
        <v>419</v>
      </c>
    </row>
    <row r="122" spans="1:4" ht="30.75" customHeight="1" outlineLevel="2" x14ac:dyDescent="0.3">
      <c r="A122" s="29" t="s">
        <v>1398</v>
      </c>
      <c r="B122" s="29" t="s">
        <v>1033</v>
      </c>
      <c r="C122" s="30">
        <v>1854300</v>
      </c>
      <c r="D122" s="32" t="s">
        <v>1399</v>
      </c>
    </row>
    <row r="123" spans="1:4" ht="36" outlineLevel="2" x14ac:dyDescent="0.3">
      <c r="A123" s="109" t="s">
        <v>519</v>
      </c>
      <c r="B123" s="110" t="s">
        <v>1034</v>
      </c>
      <c r="C123" s="132">
        <f>C122*0.2</f>
        <v>370860</v>
      </c>
      <c r="D123" s="112" t="s">
        <v>419</v>
      </c>
    </row>
    <row r="124" spans="1:4" ht="30.75" customHeight="1" outlineLevel="2" x14ac:dyDescent="0.3">
      <c r="A124" s="29" t="s">
        <v>1400</v>
      </c>
      <c r="B124" s="29" t="s">
        <v>1035</v>
      </c>
      <c r="C124" s="30">
        <v>869600</v>
      </c>
      <c r="D124" s="32" t="s">
        <v>1401</v>
      </c>
    </row>
    <row r="125" spans="1:4" ht="36" outlineLevel="2" x14ac:dyDescent="0.3">
      <c r="A125" s="109" t="s">
        <v>520</v>
      </c>
      <c r="B125" s="110" t="s">
        <v>1036</v>
      </c>
      <c r="C125" s="132">
        <f>C124*0.2</f>
        <v>173920</v>
      </c>
      <c r="D125" s="112" t="s">
        <v>419</v>
      </c>
    </row>
    <row r="126" spans="1:4" ht="30.75" customHeight="1" outlineLevel="2" x14ac:dyDescent="0.3">
      <c r="A126" s="29" t="s">
        <v>1402</v>
      </c>
      <c r="B126" s="29" t="s">
        <v>1037</v>
      </c>
      <c r="C126" s="30">
        <v>538900</v>
      </c>
      <c r="D126" s="32" t="s">
        <v>1403</v>
      </c>
    </row>
    <row r="127" spans="1:4" ht="36" outlineLevel="2" x14ac:dyDescent="0.3">
      <c r="A127" s="109" t="s">
        <v>521</v>
      </c>
      <c r="B127" s="110" t="s">
        <v>1038</v>
      </c>
      <c r="C127" s="132">
        <f>C126*0.2</f>
        <v>107780</v>
      </c>
      <c r="D127" s="112" t="s">
        <v>419</v>
      </c>
    </row>
    <row r="128" spans="1:4" ht="30" outlineLevel="2" x14ac:dyDescent="0.3">
      <c r="A128" s="29" t="s">
        <v>1404</v>
      </c>
      <c r="B128" s="29" t="s">
        <v>1039</v>
      </c>
      <c r="C128" s="30">
        <v>397100</v>
      </c>
      <c r="D128" s="32" t="s">
        <v>1405</v>
      </c>
    </row>
    <row r="129" spans="1:4" ht="36" outlineLevel="2" x14ac:dyDescent="0.3">
      <c r="A129" s="109" t="s">
        <v>840</v>
      </c>
      <c r="B129" s="110" t="s">
        <v>1040</v>
      </c>
      <c r="C129" s="132">
        <f>C128*0.2</f>
        <v>79420</v>
      </c>
      <c r="D129" s="112" t="s">
        <v>419</v>
      </c>
    </row>
    <row r="130" spans="1:4" ht="30" outlineLevel="2" x14ac:dyDescent="0.3">
      <c r="A130" s="29" t="s">
        <v>1406</v>
      </c>
      <c r="B130" s="29" t="s">
        <v>1041</v>
      </c>
      <c r="C130" s="30">
        <v>319320</v>
      </c>
      <c r="D130" s="32" t="s">
        <v>1407</v>
      </c>
    </row>
    <row r="131" spans="1:4" ht="36" outlineLevel="2" x14ac:dyDescent="0.3">
      <c r="A131" s="109" t="s">
        <v>522</v>
      </c>
      <c r="B131" s="110" t="s">
        <v>1042</v>
      </c>
      <c r="C131" s="132">
        <f>C130*0.2</f>
        <v>63864</v>
      </c>
      <c r="D131" s="112" t="s">
        <v>419</v>
      </c>
    </row>
    <row r="132" spans="1:4" ht="30" outlineLevel="2" x14ac:dyDescent="0.3">
      <c r="A132" s="29" t="s">
        <v>1408</v>
      </c>
      <c r="B132" s="29" t="s">
        <v>1043</v>
      </c>
      <c r="C132" s="30">
        <v>199370</v>
      </c>
      <c r="D132" s="32" t="s">
        <v>1409</v>
      </c>
    </row>
    <row r="133" spans="1:4" ht="36" outlineLevel="2" x14ac:dyDescent="0.3">
      <c r="A133" s="109" t="s">
        <v>523</v>
      </c>
      <c r="B133" s="110" t="s">
        <v>1044</v>
      </c>
      <c r="C133" s="132">
        <f>C132*0.2</f>
        <v>39874</v>
      </c>
      <c r="D133" s="112" t="s">
        <v>419</v>
      </c>
    </row>
    <row r="134" spans="1:4" s="37" customFormat="1" ht="20.149999999999999" customHeight="1" x14ac:dyDescent="0.3">
      <c r="A134" s="428" t="s">
        <v>644</v>
      </c>
      <c r="B134" s="429"/>
      <c r="C134" s="429"/>
      <c r="D134" s="430"/>
    </row>
    <row r="135" spans="1:4" ht="40" x14ac:dyDescent="0.3">
      <c r="A135" s="18" t="s">
        <v>550</v>
      </c>
      <c r="B135" s="18" t="s">
        <v>1170</v>
      </c>
      <c r="C135" s="30">
        <v>1300</v>
      </c>
      <c r="D135" s="219" t="s">
        <v>3466</v>
      </c>
    </row>
    <row r="136" spans="1:4" ht="20.149999999999999" customHeight="1" x14ac:dyDescent="0.3">
      <c r="A136" s="428" t="s">
        <v>1045</v>
      </c>
      <c r="B136" s="429"/>
      <c r="C136" s="429"/>
      <c r="D136" s="430"/>
    </row>
    <row r="137" spans="1:4" ht="18" customHeight="1" outlineLevel="1" x14ac:dyDescent="0.3">
      <c r="A137" s="425" t="s">
        <v>1084</v>
      </c>
      <c r="B137" s="426"/>
      <c r="C137" s="426"/>
      <c r="D137" s="427"/>
    </row>
    <row r="138" spans="1:4" ht="40" outlineLevel="2" x14ac:dyDescent="0.3">
      <c r="A138" s="118" t="s">
        <v>1085</v>
      </c>
      <c r="B138" s="118" t="s">
        <v>1086</v>
      </c>
      <c r="C138" s="117">
        <v>1479458</v>
      </c>
      <c r="D138" s="121" t="s">
        <v>1063</v>
      </c>
    </row>
    <row r="139" spans="1:4" ht="40" outlineLevel="2" x14ac:dyDescent="0.3">
      <c r="A139" s="29" t="s">
        <v>1087</v>
      </c>
      <c r="B139" s="29" t="s">
        <v>1088</v>
      </c>
      <c r="C139" s="30">
        <v>1054654</v>
      </c>
      <c r="D139" s="32" t="s">
        <v>1063</v>
      </c>
    </row>
    <row r="140" spans="1:4" ht="40" outlineLevel="2" x14ac:dyDescent="0.3">
      <c r="A140" s="118" t="s">
        <v>1089</v>
      </c>
      <c r="B140" s="118" t="s">
        <v>1090</v>
      </c>
      <c r="C140" s="117">
        <v>183207</v>
      </c>
      <c r="D140" s="121" t="s">
        <v>1063</v>
      </c>
    </row>
    <row r="141" spans="1:4" ht="40" outlineLevel="2" x14ac:dyDescent="0.3">
      <c r="A141" s="180" t="s">
        <v>1091</v>
      </c>
      <c r="B141" s="180" t="s">
        <v>1092</v>
      </c>
      <c r="C141" s="146">
        <v>315000</v>
      </c>
      <c r="D141" s="181" t="s">
        <v>1063</v>
      </c>
    </row>
    <row r="142" spans="1:4" ht="18" customHeight="1" outlineLevel="1" x14ac:dyDescent="0.3">
      <c r="A142" s="425" t="s">
        <v>1265</v>
      </c>
      <c r="B142" s="426"/>
      <c r="C142" s="426"/>
      <c r="D142" s="427"/>
    </row>
    <row r="143" spans="1:4" ht="40" outlineLevel="2" x14ac:dyDescent="0.3">
      <c r="A143" s="29" t="s">
        <v>1266</v>
      </c>
      <c r="B143" s="29" t="s">
        <v>1267</v>
      </c>
      <c r="C143" s="30">
        <v>1479458</v>
      </c>
      <c r="D143" s="32" t="s">
        <v>1581</v>
      </c>
    </row>
    <row r="144" spans="1:4" ht="40" outlineLevel="2" x14ac:dyDescent="0.3">
      <c r="A144" s="118" t="s">
        <v>3528</v>
      </c>
      <c r="B144" s="118" t="s">
        <v>3529</v>
      </c>
      <c r="C144" s="117">
        <v>1265585</v>
      </c>
      <c r="D144" s="121" t="s">
        <v>1581</v>
      </c>
    </row>
    <row r="145" spans="1:4" ht="40" outlineLevel="2" x14ac:dyDescent="0.3">
      <c r="A145" s="180" t="s">
        <v>1268</v>
      </c>
      <c r="B145" s="180" t="s">
        <v>1269</v>
      </c>
      <c r="C145" s="146">
        <v>1054654</v>
      </c>
      <c r="D145" s="181" t="s">
        <v>1581</v>
      </c>
    </row>
    <row r="146" spans="1:4" ht="40" outlineLevel="2" x14ac:dyDescent="0.3">
      <c r="A146" s="118" t="s">
        <v>3530</v>
      </c>
      <c r="B146" s="118" t="s">
        <v>1270</v>
      </c>
      <c r="C146" s="117">
        <v>783207</v>
      </c>
      <c r="D146" s="121" t="s">
        <v>1581</v>
      </c>
    </row>
    <row r="147" spans="1:4" ht="40" outlineLevel="2" x14ac:dyDescent="0.3">
      <c r="A147" s="180" t="s">
        <v>3531</v>
      </c>
      <c r="B147" s="180" t="s">
        <v>3532</v>
      </c>
      <c r="C147" s="146">
        <v>534862</v>
      </c>
      <c r="D147" s="181" t="s">
        <v>1581</v>
      </c>
    </row>
    <row r="148" spans="1:4" ht="40" outlineLevel="2" x14ac:dyDescent="0.3">
      <c r="A148" s="118" t="s">
        <v>1271</v>
      </c>
      <c r="B148" s="118" t="s">
        <v>1272</v>
      </c>
      <c r="C148" s="117">
        <v>315000</v>
      </c>
      <c r="D148" s="121" t="s">
        <v>1581</v>
      </c>
    </row>
    <row r="149" spans="1:4" ht="20.149999999999999" customHeight="1" outlineLevel="1" x14ac:dyDescent="0.3">
      <c r="A149" s="425" t="s">
        <v>3533</v>
      </c>
      <c r="B149" s="426"/>
      <c r="C149" s="426"/>
      <c r="D149" s="427"/>
    </row>
    <row r="150" spans="1:4" ht="30" outlineLevel="2" x14ac:dyDescent="0.3">
      <c r="A150" s="180" t="s">
        <v>3534</v>
      </c>
      <c r="B150" s="180" t="s">
        <v>3535</v>
      </c>
      <c r="C150" s="146">
        <v>1775349</v>
      </c>
      <c r="D150" s="181" t="s">
        <v>3536</v>
      </c>
    </row>
    <row r="151" spans="1:4" ht="30" outlineLevel="2" x14ac:dyDescent="0.3">
      <c r="A151" s="118" t="s">
        <v>3537</v>
      </c>
      <c r="B151" s="118" t="s">
        <v>3538</v>
      </c>
      <c r="C151" s="117">
        <v>1479458</v>
      </c>
      <c r="D151" s="121" t="s">
        <v>3536</v>
      </c>
    </row>
    <row r="152" spans="1:4" ht="30" outlineLevel="2" x14ac:dyDescent="0.3">
      <c r="A152" s="180" t="s">
        <v>3539</v>
      </c>
      <c r="B152" s="180" t="s">
        <v>3540</v>
      </c>
      <c r="C152" s="146">
        <v>1265585</v>
      </c>
      <c r="D152" s="181" t="s">
        <v>3536</v>
      </c>
    </row>
    <row r="153" spans="1:4" ht="30" outlineLevel="2" x14ac:dyDescent="0.3">
      <c r="A153" s="118" t="s">
        <v>3541</v>
      </c>
      <c r="B153" s="118" t="s">
        <v>3542</v>
      </c>
      <c r="C153" s="117">
        <v>1054654</v>
      </c>
      <c r="D153" s="121" t="s">
        <v>3536</v>
      </c>
    </row>
    <row r="154" spans="1:4" ht="30" outlineLevel="2" x14ac:dyDescent="0.3">
      <c r="A154" s="180" t="s">
        <v>3543</v>
      </c>
      <c r="B154" s="180" t="s">
        <v>3544</v>
      </c>
      <c r="C154" s="146">
        <v>954538</v>
      </c>
      <c r="D154" s="181" t="s">
        <v>3536</v>
      </c>
    </row>
    <row r="155" spans="1:4" ht="30" outlineLevel="2" x14ac:dyDescent="0.3">
      <c r="A155" s="118" t="s">
        <v>3545</v>
      </c>
      <c r="B155" s="118" t="s">
        <v>3546</v>
      </c>
      <c r="C155" s="117">
        <v>783207</v>
      </c>
      <c r="D155" s="121" t="s">
        <v>3536</v>
      </c>
    </row>
    <row r="156" spans="1:4" ht="30" outlineLevel="2" x14ac:dyDescent="0.3">
      <c r="A156" s="180" t="s">
        <v>3547</v>
      </c>
      <c r="B156" s="180" t="s">
        <v>3548</v>
      </c>
      <c r="C156" s="146">
        <v>534862</v>
      </c>
      <c r="D156" s="181" t="s">
        <v>3536</v>
      </c>
    </row>
    <row r="157" spans="1:4" ht="30" outlineLevel="2" x14ac:dyDescent="0.3">
      <c r="A157" s="118" t="s">
        <v>3549</v>
      </c>
      <c r="B157" s="118" t="s">
        <v>3550</v>
      </c>
      <c r="C157" s="117">
        <v>315000</v>
      </c>
      <c r="D157" s="121" t="s">
        <v>3536</v>
      </c>
    </row>
    <row r="158" spans="1:4" ht="18" customHeight="1" outlineLevel="1" x14ac:dyDescent="0.3">
      <c r="A158" s="425" t="s">
        <v>1046</v>
      </c>
      <c r="B158" s="426"/>
      <c r="C158" s="426"/>
      <c r="D158" s="427"/>
    </row>
    <row r="159" spans="1:4" ht="40" outlineLevel="2" x14ac:dyDescent="0.3">
      <c r="A159" s="118" t="s">
        <v>524</v>
      </c>
      <c r="B159" s="118" t="s">
        <v>1047</v>
      </c>
      <c r="C159" s="117">
        <v>5350800</v>
      </c>
      <c r="D159" s="121" t="s">
        <v>1582</v>
      </c>
    </row>
    <row r="160" spans="1:4" ht="40" outlineLevel="2" x14ac:dyDescent="0.3">
      <c r="A160" s="35" t="s">
        <v>525</v>
      </c>
      <c r="B160" s="35" t="s">
        <v>1048</v>
      </c>
      <c r="C160" s="30">
        <v>4815720</v>
      </c>
      <c r="D160" s="36" t="s">
        <v>1583</v>
      </c>
    </row>
    <row r="161" spans="1:5" ht="40" outlineLevel="2" x14ac:dyDescent="0.3">
      <c r="A161" s="118" t="s">
        <v>526</v>
      </c>
      <c r="B161" s="118" t="s">
        <v>1049</v>
      </c>
      <c r="C161" s="117">
        <v>3210480</v>
      </c>
      <c r="D161" s="121" t="s">
        <v>1584</v>
      </c>
    </row>
    <row r="162" spans="1:5" ht="40" outlineLevel="2" x14ac:dyDescent="0.3">
      <c r="A162" s="35" t="s">
        <v>527</v>
      </c>
      <c r="B162" s="35" t="s">
        <v>1050</v>
      </c>
      <c r="C162" s="30">
        <v>2140320</v>
      </c>
      <c r="D162" s="36" t="s">
        <v>1585</v>
      </c>
    </row>
    <row r="163" spans="1:5" ht="40" outlineLevel="2" x14ac:dyDescent="0.3">
      <c r="A163" s="118" t="s">
        <v>528</v>
      </c>
      <c r="B163" s="118" t="s">
        <v>1051</v>
      </c>
      <c r="C163" s="117">
        <v>1203930</v>
      </c>
      <c r="D163" s="121" t="s">
        <v>1586</v>
      </c>
    </row>
    <row r="164" spans="1:5" ht="40" outlineLevel="2" x14ac:dyDescent="0.3">
      <c r="A164" s="35" t="s">
        <v>529</v>
      </c>
      <c r="B164" s="35" t="s">
        <v>1052</v>
      </c>
      <c r="C164" s="30">
        <v>535080</v>
      </c>
      <c r="D164" s="36" t="s">
        <v>1587</v>
      </c>
    </row>
    <row r="165" spans="1:5" ht="40" outlineLevel="2" x14ac:dyDescent="0.3">
      <c r="A165" s="118" t="s">
        <v>530</v>
      </c>
      <c r="B165" s="118" t="s">
        <v>1053</v>
      </c>
      <c r="C165" s="117">
        <v>294294</v>
      </c>
      <c r="D165" s="121" t="s">
        <v>1588</v>
      </c>
    </row>
    <row r="166" spans="1:5" ht="40" outlineLevel="2" x14ac:dyDescent="0.3">
      <c r="A166" s="35" t="s">
        <v>531</v>
      </c>
      <c r="B166" s="35" t="s">
        <v>1054</v>
      </c>
      <c r="C166" s="30">
        <v>160524</v>
      </c>
      <c r="D166" s="36" t="s">
        <v>1589</v>
      </c>
    </row>
    <row r="167" spans="1:5" ht="40" outlineLevel="2" x14ac:dyDescent="0.3">
      <c r="A167" s="118" t="s">
        <v>532</v>
      </c>
      <c r="B167" s="118" t="s">
        <v>1055</v>
      </c>
      <c r="C167" s="117">
        <v>69560</v>
      </c>
      <c r="D167" s="121" t="s">
        <v>1590</v>
      </c>
    </row>
    <row r="168" spans="1:5" s="37" customFormat="1" ht="20.149999999999999" customHeight="1" x14ac:dyDescent="0.3">
      <c r="A168" s="428" t="s">
        <v>1056</v>
      </c>
      <c r="B168" s="429"/>
      <c r="C168" s="429"/>
      <c r="D168" s="430"/>
    </row>
    <row r="169" spans="1:5" s="37" customFormat="1" ht="20.149999999999999" customHeight="1" outlineLevel="1" x14ac:dyDescent="0.3">
      <c r="A169" s="425" t="s">
        <v>1062</v>
      </c>
      <c r="B169" s="426"/>
      <c r="C169" s="426"/>
      <c r="D169" s="427"/>
    </row>
    <row r="170" spans="1:5" ht="70.5" outlineLevel="2" x14ac:dyDescent="0.3">
      <c r="A170" s="120" t="s">
        <v>964</v>
      </c>
      <c r="B170" s="120" t="s">
        <v>1071</v>
      </c>
      <c r="C170" s="117">
        <v>1600</v>
      </c>
      <c r="D170" s="119" t="s">
        <v>1591</v>
      </c>
    </row>
    <row r="171" spans="1:5" ht="70.5" outlineLevel="2" x14ac:dyDescent="0.3">
      <c r="A171" s="35" t="s">
        <v>965</v>
      </c>
      <c r="B171" s="186" t="s">
        <v>1072</v>
      </c>
      <c r="C171" s="146">
        <v>1600</v>
      </c>
      <c r="D171" s="226" t="s">
        <v>1592</v>
      </c>
    </row>
    <row r="172" spans="1:5" ht="70.5" outlineLevel="2" x14ac:dyDescent="0.3">
      <c r="A172" s="120" t="s">
        <v>3551</v>
      </c>
      <c r="B172" s="120" t="s">
        <v>3552</v>
      </c>
      <c r="C172" s="117">
        <v>1600</v>
      </c>
      <c r="D172" s="119" t="s">
        <v>1593</v>
      </c>
    </row>
    <row r="173" spans="1:5" ht="70.5" outlineLevel="2" x14ac:dyDescent="0.3">
      <c r="A173" s="186" t="s">
        <v>3553</v>
      </c>
      <c r="B173" s="186" t="s">
        <v>3554</v>
      </c>
      <c r="C173" s="146">
        <v>1600</v>
      </c>
      <c r="D173" s="226" t="s">
        <v>1593</v>
      </c>
    </row>
    <row r="174" spans="1:5" ht="30.5" outlineLevel="2" x14ac:dyDescent="0.3">
      <c r="A174" s="120" t="s">
        <v>3555</v>
      </c>
      <c r="B174" s="120" t="s">
        <v>3556</v>
      </c>
      <c r="C174" s="117">
        <v>1600</v>
      </c>
      <c r="D174" s="119" t="s">
        <v>3557</v>
      </c>
    </row>
    <row r="175" spans="1:5" ht="30.5" outlineLevel="2" x14ac:dyDescent="0.3">
      <c r="A175" s="186" t="s">
        <v>3558</v>
      </c>
      <c r="B175" s="186" t="s">
        <v>3559</v>
      </c>
      <c r="C175" s="146">
        <v>1600</v>
      </c>
      <c r="D175" s="226" t="s">
        <v>3560</v>
      </c>
      <c r="E175" s="26"/>
    </row>
    <row r="176" spans="1:5" ht="30.5" outlineLevel="2" x14ac:dyDescent="0.3">
      <c r="A176" s="120" t="s">
        <v>3561</v>
      </c>
      <c r="B176" s="120" t="s">
        <v>3562</v>
      </c>
      <c r="C176" s="117">
        <v>1600</v>
      </c>
      <c r="D176" s="119" t="s">
        <v>3563</v>
      </c>
    </row>
    <row r="177" spans="1:4" ht="30.5" outlineLevel="2" x14ac:dyDescent="0.3">
      <c r="A177" s="186" t="s">
        <v>3564</v>
      </c>
      <c r="B177" s="186" t="s">
        <v>3565</v>
      </c>
      <c r="C177" s="146">
        <v>1600</v>
      </c>
      <c r="D177" s="226" t="s">
        <v>3566</v>
      </c>
    </row>
    <row r="178" spans="1:4" s="37" customFormat="1" ht="20.149999999999999" customHeight="1" outlineLevel="1" x14ac:dyDescent="0.3">
      <c r="A178" s="425" t="s">
        <v>3567</v>
      </c>
      <c r="B178" s="426"/>
      <c r="C178" s="426"/>
      <c r="D178" s="427"/>
    </row>
    <row r="179" spans="1:4" ht="25" outlineLevel="2" x14ac:dyDescent="0.3">
      <c r="A179" s="120" t="s">
        <v>3568</v>
      </c>
      <c r="B179" s="120" t="s">
        <v>3569</v>
      </c>
      <c r="C179" s="117">
        <v>1600</v>
      </c>
      <c r="D179" s="119" t="s">
        <v>3570</v>
      </c>
    </row>
    <row r="180" spans="1:4" ht="25" outlineLevel="2" x14ac:dyDescent="0.3">
      <c r="A180" s="186" t="s">
        <v>3571</v>
      </c>
      <c r="B180" s="186" t="s">
        <v>3572</v>
      </c>
      <c r="C180" s="146">
        <v>1600</v>
      </c>
      <c r="D180" s="226" t="s">
        <v>3573</v>
      </c>
    </row>
    <row r="181" spans="1:4" s="37" customFormat="1" ht="18" customHeight="1" outlineLevel="1" x14ac:dyDescent="0.3">
      <c r="A181" s="425" t="s">
        <v>1284</v>
      </c>
      <c r="B181" s="426"/>
      <c r="C181" s="426"/>
      <c r="D181" s="427"/>
    </row>
    <row r="182" spans="1:4" ht="79.150000000000006" customHeight="1" outlineLevel="2" x14ac:dyDescent="0.3">
      <c r="A182" s="120" t="s">
        <v>533</v>
      </c>
      <c r="B182" s="120" t="s">
        <v>477</v>
      </c>
      <c r="C182" s="117">
        <v>1600</v>
      </c>
      <c r="D182" s="119" t="s">
        <v>787</v>
      </c>
    </row>
    <row r="183" spans="1:4" ht="79.150000000000006" customHeight="1" outlineLevel="2" x14ac:dyDescent="0.3">
      <c r="A183" s="35" t="s">
        <v>534</v>
      </c>
      <c r="B183" s="35" t="s">
        <v>478</v>
      </c>
      <c r="C183" s="30">
        <v>1600</v>
      </c>
      <c r="D183" s="36" t="s">
        <v>788</v>
      </c>
    </row>
    <row r="184" spans="1:4" ht="25" outlineLevel="2" x14ac:dyDescent="0.3">
      <c r="A184" s="120" t="s">
        <v>442</v>
      </c>
      <c r="B184" s="120" t="s">
        <v>443</v>
      </c>
      <c r="C184" s="117">
        <v>1380</v>
      </c>
      <c r="D184" s="119"/>
    </row>
    <row r="185" spans="1:4" s="37" customFormat="1" ht="20.149999999999999" customHeight="1" x14ac:dyDescent="0.3">
      <c r="A185" s="428" t="s">
        <v>457</v>
      </c>
      <c r="B185" s="429"/>
      <c r="C185" s="429"/>
      <c r="D185" s="430"/>
    </row>
    <row r="186" spans="1:4" ht="30" x14ac:dyDescent="0.3">
      <c r="A186" s="29" t="s">
        <v>2457</v>
      </c>
      <c r="B186" s="29" t="s">
        <v>2458</v>
      </c>
      <c r="C186" s="30">
        <v>7546</v>
      </c>
      <c r="D186" s="32" t="s">
        <v>2459</v>
      </c>
    </row>
    <row r="187" spans="1:4" ht="20.149999999999999" customHeight="1" x14ac:dyDescent="0.3">
      <c r="A187" s="428" t="s">
        <v>459</v>
      </c>
      <c r="B187" s="429"/>
      <c r="C187" s="429"/>
      <c r="D187" s="430"/>
    </row>
    <row r="188" spans="1:4" s="59" customFormat="1" ht="60" outlineLevel="1" x14ac:dyDescent="0.25">
      <c r="A188" s="123" t="s">
        <v>535</v>
      </c>
      <c r="B188" s="120" t="s">
        <v>1057</v>
      </c>
      <c r="C188" s="125" t="s">
        <v>18</v>
      </c>
      <c r="D188" s="124" t="s">
        <v>540</v>
      </c>
    </row>
    <row r="189" spans="1:4" s="59" customFormat="1" ht="60" outlineLevel="1" x14ac:dyDescent="0.25">
      <c r="A189" s="29" t="s">
        <v>536</v>
      </c>
      <c r="B189" s="29" t="s">
        <v>1058</v>
      </c>
      <c r="C189" s="30" t="s">
        <v>16</v>
      </c>
      <c r="D189" s="32" t="s">
        <v>541</v>
      </c>
    </row>
    <row r="190" spans="1:4" s="59" customFormat="1" ht="50" outlineLevel="1" x14ac:dyDescent="0.25">
      <c r="A190" s="123" t="s">
        <v>537</v>
      </c>
      <c r="B190" s="120" t="s">
        <v>1059</v>
      </c>
      <c r="C190" s="168" t="s">
        <v>558</v>
      </c>
      <c r="D190" s="124" t="s">
        <v>86</v>
      </c>
    </row>
    <row r="191" spans="1:4" s="59" customFormat="1" ht="60" outlineLevel="1" x14ac:dyDescent="0.25">
      <c r="A191" s="34" t="s">
        <v>538</v>
      </c>
      <c r="B191" s="35" t="s">
        <v>1060</v>
      </c>
      <c r="C191" s="38" t="s">
        <v>18</v>
      </c>
      <c r="D191" s="33" t="s">
        <v>542</v>
      </c>
    </row>
    <row r="192" spans="1:4" s="59" customFormat="1" ht="60" outlineLevel="1" x14ac:dyDescent="0.25">
      <c r="A192" s="123" t="s">
        <v>539</v>
      </c>
      <c r="B192" s="120" t="s">
        <v>1061</v>
      </c>
      <c r="C192" s="125" t="s">
        <v>16</v>
      </c>
      <c r="D192" s="124" t="s">
        <v>543</v>
      </c>
    </row>
    <row r="193" spans="1:35" s="59" customFormat="1" ht="60" outlineLevel="1" x14ac:dyDescent="0.25">
      <c r="A193" s="35" t="s">
        <v>1117</v>
      </c>
      <c r="B193" s="35" t="s">
        <v>1118</v>
      </c>
      <c r="C193" s="30">
        <v>628056</v>
      </c>
      <c r="D193" s="33" t="s">
        <v>540</v>
      </c>
    </row>
    <row r="194" spans="1:35" s="59" customFormat="1" ht="60" outlineLevel="1" x14ac:dyDescent="0.25">
      <c r="A194" s="123" t="s">
        <v>1119</v>
      </c>
      <c r="B194" s="120" t="s">
        <v>1120</v>
      </c>
      <c r="C194" s="117">
        <v>164736</v>
      </c>
      <c r="D194" s="124" t="s">
        <v>540</v>
      </c>
    </row>
    <row r="195" spans="1:35" s="59" customFormat="1" ht="60" outlineLevel="1" x14ac:dyDescent="0.25">
      <c r="A195" s="34" t="s">
        <v>1121</v>
      </c>
      <c r="B195" s="35" t="s">
        <v>1122</v>
      </c>
      <c r="C195" s="30">
        <v>139867</v>
      </c>
      <c r="D195" s="33" t="s">
        <v>540</v>
      </c>
    </row>
    <row r="196" spans="1:35" s="59" customFormat="1" ht="60" outlineLevel="1" x14ac:dyDescent="0.25">
      <c r="A196" s="123" t="s">
        <v>1123</v>
      </c>
      <c r="B196" s="120" t="s">
        <v>1124</v>
      </c>
      <c r="C196" s="117">
        <v>116557</v>
      </c>
      <c r="D196" s="124" t="s">
        <v>540</v>
      </c>
    </row>
    <row r="197" spans="1:35" s="59" customFormat="1" ht="60" outlineLevel="1" x14ac:dyDescent="0.25">
      <c r="A197" s="34" t="s">
        <v>1125</v>
      </c>
      <c r="B197" s="35" t="s">
        <v>1126</v>
      </c>
      <c r="C197" s="30">
        <v>97132</v>
      </c>
      <c r="D197" s="33" t="s">
        <v>540</v>
      </c>
    </row>
    <row r="198" spans="1:35" s="59" customFormat="1" ht="60" outlineLevel="1" x14ac:dyDescent="0.25">
      <c r="A198" s="120" t="s">
        <v>1127</v>
      </c>
      <c r="B198" s="120" t="s">
        <v>1128</v>
      </c>
      <c r="C198" s="117">
        <v>942084</v>
      </c>
      <c r="D198" s="121" t="s">
        <v>541</v>
      </c>
    </row>
    <row r="199" spans="1:35" s="59" customFormat="1" ht="60" outlineLevel="1" x14ac:dyDescent="0.25">
      <c r="A199" s="34" t="s">
        <v>1129</v>
      </c>
      <c r="B199" s="35" t="s">
        <v>1130</v>
      </c>
      <c r="C199" s="30">
        <v>247104</v>
      </c>
      <c r="D199" s="32" t="s">
        <v>541</v>
      </c>
    </row>
    <row r="200" spans="1:35" s="59" customFormat="1" ht="60" outlineLevel="1" x14ac:dyDescent="0.25">
      <c r="A200" s="123" t="s">
        <v>1131</v>
      </c>
      <c r="B200" s="120" t="s">
        <v>1132</v>
      </c>
      <c r="C200" s="117">
        <v>181722</v>
      </c>
      <c r="D200" s="121" t="s">
        <v>541</v>
      </c>
    </row>
    <row r="201" spans="1:35" s="59" customFormat="1" ht="60" outlineLevel="1" x14ac:dyDescent="0.25">
      <c r="A201" s="34" t="s">
        <v>1133</v>
      </c>
      <c r="B201" s="35" t="s">
        <v>1134</v>
      </c>
      <c r="C201" s="30">
        <v>152336</v>
      </c>
      <c r="D201" s="32" t="s">
        <v>541</v>
      </c>
    </row>
    <row r="202" spans="1:35" s="59" customFormat="1" ht="60" outlineLevel="1" x14ac:dyDescent="0.25">
      <c r="A202" s="123" t="s">
        <v>1135</v>
      </c>
      <c r="B202" s="120" t="s">
        <v>1136</v>
      </c>
      <c r="C202" s="117">
        <v>123198</v>
      </c>
      <c r="D202" s="121" t="s">
        <v>541</v>
      </c>
    </row>
    <row r="203" spans="1:35" ht="17.25" customHeight="1" x14ac:dyDescent="0.3">
      <c r="A203" s="513"/>
      <c r="B203" s="514"/>
      <c r="C203" s="514"/>
      <c r="D203" s="515"/>
    </row>
    <row r="204" spans="1:35" s="61" customFormat="1" ht="14.5" x14ac:dyDescent="0.35">
      <c r="A204" s="432" t="s">
        <v>1287</v>
      </c>
      <c r="B204" s="432"/>
      <c r="C204" s="432"/>
      <c r="D204" s="43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row>
    <row r="205" spans="1:35" s="61" customFormat="1" ht="14.5" x14ac:dyDescent="0.35">
      <c r="A205" s="399" t="s">
        <v>47</v>
      </c>
      <c r="B205" s="399"/>
      <c r="C205" s="399"/>
      <c r="D205" s="399"/>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row>
    <row r="206" spans="1:35" s="15" customFormat="1" ht="23.25" customHeight="1" x14ac:dyDescent="0.3">
      <c r="A206" s="400" t="s">
        <v>418</v>
      </c>
      <c r="B206" s="401"/>
      <c r="C206" s="401"/>
      <c r="D206" s="401"/>
      <c r="E206" s="48"/>
      <c r="F206" s="58"/>
      <c r="G206" s="58"/>
      <c r="H206" s="63"/>
    </row>
    <row r="208" spans="1:35" x14ac:dyDescent="0.3">
      <c r="A208" s="407" t="s">
        <v>1275</v>
      </c>
      <c r="B208" s="408"/>
      <c r="C208" s="408"/>
      <c r="D208" s="408"/>
    </row>
    <row r="209" spans="1:4" x14ac:dyDescent="0.3">
      <c r="A209" s="511" t="s">
        <v>1276</v>
      </c>
      <c r="B209" s="512"/>
      <c r="C209" s="512"/>
      <c r="D209" s="512"/>
    </row>
    <row r="210" spans="1:4" x14ac:dyDescent="0.3">
      <c r="A210" s="511" t="s">
        <v>1277</v>
      </c>
      <c r="B210" s="512"/>
      <c r="C210" s="512"/>
      <c r="D210" s="512"/>
    </row>
    <row r="211" spans="1:4" x14ac:dyDescent="0.3">
      <c r="A211" s="511"/>
      <c r="B211" s="512"/>
      <c r="C211" s="512"/>
      <c r="D211" s="512"/>
    </row>
  </sheetData>
  <mergeCells count="37">
    <mergeCell ref="A208:D208"/>
    <mergeCell ref="A209:D209"/>
    <mergeCell ref="A210:D210"/>
    <mergeCell ref="A211:D211"/>
    <mergeCell ref="A31:D31"/>
    <mergeCell ref="A101:D101"/>
    <mergeCell ref="A63:D63"/>
    <mergeCell ref="A206:D206"/>
    <mergeCell ref="A203:D203"/>
    <mergeCell ref="A204:D204"/>
    <mergeCell ref="A205:D205"/>
    <mergeCell ref="A178:D178"/>
    <mergeCell ref="A149:D149"/>
    <mergeCell ref="A187:D187"/>
    <mergeCell ref="A64:D64"/>
    <mergeCell ref="A134:D134"/>
    <mergeCell ref="A136:D136"/>
    <mergeCell ref="A137:D137"/>
    <mergeCell ref="A168:D168"/>
    <mergeCell ref="A181:D181"/>
    <mergeCell ref="A185:D185"/>
    <mergeCell ref="A158:D158"/>
    <mergeCell ref="A169:D169"/>
    <mergeCell ref="A142:D142"/>
    <mergeCell ref="A7:D7"/>
    <mergeCell ref="A8:D8"/>
    <mergeCell ref="A1:D1"/>
    <mergeCell ref="A2:D2"/>
    <mergeCell ref="A4:A6"/>
    <mergeCell ref="B4:B6"/>
    <mergeCell ref="D4:D6"/>
    <mergeCell ref="C4:C6"/>
    <mergeCell ref="A47:D47"/>
    <mergeCell ref="A48:D48"/>
    <mergeCell ref="A9:D9"/>
    <mergeCell ref="A20:D20"/>
    <mergeCell ref="A32:D32"/>
  </mergeCells>
  <pageMargins left="0.7" right="0.7" top="0.75" bottom="0.75" header="0.3" footer="0.3"/>
  <pageSetup paperSize="9" scale="3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FB25"/>
  <sheetViews>
    <sheetView zoomScale="90" zoomScaleNormal="90" zoomScaleSheetLayoutView="80" zoomScalePageLayoutView="90" workbookViewId="0">
      <pane ySplit="7" topLeftCell="A8" activePane="bottomLeft" state="frozen"/>
      <selection pane="bottomLeft" activeCell="A11" sqref="A11"/>
    </sheetView>
  </sheetViews>
  <sheetFormatPr defaultColWidth="9" defaultRowHeight="14.5" outlineLevelRow="1" x14ac:dyDescent="0.35"/>
  <cols>
    <col min="1" max="1" width="18.75" style="60" customWidth="1"/>
    <col min="2" max="2" width="48.25" style="60" customWidth="1"/>
    <col min="3" max="3" width="12.58203125" style="49" customWidth="1"/>
    <col min="4" max="4" width="12.5" style="49" customWidth="1"/>
    <col min="5" max="5" width="11.58203125" style="49" customWidth="1"/>
    <col min="6" max="6" width="14.08203125" style="49" customWidth="1"/>
    <col min="7" max="7" width="53.5" style="60" customWidth="1"/>
    <col min="8" max="158" width="9" style="41"/>
    <col min="159" max="16384" width="9" style="60"/>
  </cols>
  <sheetData>
    <row r="1" spans="1:158" s="59" customFormat="1" ht="12.5" x14ac:dyDescent="0.25">
      <c r="A1" s="434" t="s">
        <v>92</v>
      </c>
      <c r="B1" s="434"/>
      <c r="C1" s="434"/>
    </row>
    <row r="2" spans="1:158" s="59" customFormat="1" ht="12.5" x14ac:dyDescent="0.25">
      <c r="A2" s="407" t="s">
        <v>93</v>
      </c>
      <c r="B2" s="408"/>
      <c r="C2" s="408"/>
      <c r="D2" s="408"/>
      <c r="E2" s="408"/>
      <c r="F2" s="482"/>
    </row>
    <row r="4" spans="1:158" s="10" customFormat="1" ht="15" customHeight="1" x14ac:dyDescent="0.35">
      <c r="A4" s="409" t="s">
        <v>1</v>
      </c>
      <c r="B4" s="410" t="s">
        <v>97</v>
      </c>
      <c r="C4" s="411" t="s">
        <v>555</v>
      </c>
      <c r="D4" s="411"/>
      <c r="E4" s="411"/>
      <c r="F4" s="411"/>
      <c r="G4" s="411" t="s">
        <v>2</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row>
    <row r="5" spans="1:158" s="10" customFormat="1" ht="15" customHeight="1" x14ac:dyDescent="0.35">
      <c r="A5" s="409"/>
      <c r="B5" s="410"/>
      <c r="C5" s="411" t="s">
        <v>103</v>
      </c>
      <c r="D5" s="411" t="s">
        <v>104</v>
      </c>
      <c r="E5" s="411" t="s">
        <v>105</v>
      </c>
      <c r="F5" s="411" t="s">
        <v>106</v>
      </c>
      <c r="G5" s="41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row>
    <row r="6" spans="1:158" s="10" customFormat="1" ht="15" customHeight="1" x14ac:dyDescent="0.35">
      <c r="A6" s="409"/>
      <c r="B6" s="410"/>
      <c r="C6" s="411"/>
      <c r="D6" s="411"/>
      <c r="E6" s="411"/>
      <c r="F6" s="411"/>
      <c r="G6" s="41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row>
    <row r="7" spans="1:158" ht="21.75" customHeight="1" x14ac:dyDescent="0.3">
      <c r="A7" s="415" t="s">
        <v>742</v>
      </c>
      <c r="B7" s="416"/>
      <c r="C7" s="416"/>
      <c r="D7" s="416"/>
      <c r="E7" s="416"/>
      <c r="F7" s="416"/>
      <c r="G7" s="417"/>
    </row>
    <row r="8" spans="1:158" s="49" customFormat="1" ht="20.149999999999999" customHeight="1" x14ac:dyDescent="0.35">
      <c r="A8" s="435" t="s">
        <v>3</v>
      </c>
      <c r="B8" s="435"/>
      <c r="C8" s="435"/>
      <c r="D8" s="435"/>
      <c r="E8" s="435"/>
      <c r="F8" s="435"/>
      <c r="G8" s="435"/>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158" s="96" customFormat="1" ht="20.149999999999999" customHeight="1" x14ac:dyDescent="0.35">
      <c r="A9" s="398" t="s">
        <v>743</v>
      </c>
      <c r="B9" s="398"/>
      <c r="C9" s="398"/>
      <c r="D9" s="398"/>
      <c r="E9" s="398"/>
      <c r="F9" s="398"/>
      <c r="G9" s="398"/>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row>
    <row r="10" spans="1:158" s="96" customFormat="1" ht="20.149999999999999" customHeight="1" x14ac:dyDescent="0.35">
      <c r="A10" s="516" t="s">
        <v>744</v>
      </c>
      <c r="B10" s="516"/>
      <c r="C10" s="516"/>
      <c r="D10" s="516"/>
      <c r="E10" s="516"/>
      <c r="F10" s="516"/>
      <c r="G10" s="516"/>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row>
    <row r="11" spans="1:158" ht="25" x14ac:dyDescent="0.35">
      <c r="A11" s="7" t="s">
        <v>745</v>
      </c>
      <c r="B11" s="14" t="s">
        <v>746</v>
      </c>
      <c r="C11" s="151">
        <v>2050</v>
      </c>
      <c r="D11" s="151">
        <v>1948</v>
      </c>
      <c r="E11" s="151">
        <v>1845</v>
      </c>
      <c r="F11" s="151">
        <v>1752</v>
      </c>
      <c r="G11" s="72" t="s">
        <v>747</v>
      </c>
    </row>
    <row r="12" spans="1:158" s="59" customFormat="1" ht="28.5" customHeight="1" outlineLevel="1" x14ac:dyDescent="0.35">
      <c r="A12" s="109" t="s">
        <v>748</v>
      </c>
      <c r="B12" s="110" t="s">
        <v>749</v>
      </c>
      <c r="C12" s="131">
        <f>C11*0.2</f>
        <v>410</v>
      </c>
      <c r="D12" s="131">
        <f>D11*0.2</f>
        <v>389.6</v>
      </c>
      <c r="E12" s="131">
        <f>E11*0.2</f>
        <v>369</v>
      </c>
      <c r="F12" s="131">
        <f>F11*0.2</f>
        <v>350.40000000000003</v>
      </c>
      <c r="G12" s="111" t="s">
        <v>419</v>
      </c>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row>
    <row r="13" spans="1:158" ht="16.5" customHeight="1" x14ac:dyDescent="0.35">
      <c r="A13" s="398" t="s">
        <v>750</v>
      </c>
      <c r="B13" s="398"/>
      <c r="C13" s="398"/>
      <c r="D13" s="398"/>
      <c r="E13" s="398"/>
      <c r="F13" s="398"/>
      <c r="G13" s="398"/>
    </row>
    <row r="14" spans="1:158" s="96" customFormat="1" ht="20.149999999999999" customHeight="1" x14ac:dyDescent="0.35">
      <c r="A14" s="516" t="s">
        <v>744</v>
      </c>
      <c r="B14" s="516"/>
      <c r="C14" s="516"/>
      <c r="D14" s="516"/>
      <c r="E14" s="516"/>
      <c r="F14" s="516"/>
      <c r="G14" s="51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row>
    <row r="15" spans="1:158" ht="30" x14ac:dyDescent="0.35">
      <c r="A15" s="7" t="s">
        <v>751</v>
      </c>
      <c r="B15" s="14" t="s">
        <v>752</v>
      </c>
      <c r="C15" s="151">
        <v>5900</v>
      </c>
      <c r="D15" s="151">
        <v>5605</v>
      </c>
      <c r="E15" s="151">
        <v>5310</v>
      </c>
      <c r="F15" s="151">
        <v>5015</v>
      </c>
      <c r="G15" s="72" t="s">
        <v>753</v>
      </c>
    </row>
    <row r="16" spans="1:158" s="59" customFormat="1" ht="33.65" customHeight="1" outlineLevel="1" x14ac:dyDescent="0.35">
      <c r="A16" s="109" t="s">
        <v>754</v>
      </c>
      <c r="B16" s="110" t="s">
        <v>755</v>
      </c>
      <c r="C16" s="131">
        <f>C15*0.2</f>
        <v>1180</v>
      </c>
      <c r="D16" s="131">
        <f>D15*0.2</f>
        <v>1121</v>
      </c>
      <c r="E16" s="131">
        <f>E15*0.2</f>
        <v>1062</v>
      </c>
      <c r="F16" s="131">
        <f>F15*0.2</f>
        <v>1003</v>
      </c>
      <c r="G16" s="111" t="s">
        <v>419</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row>
    <row r="17" spans="1:158" s="21" customFormat="1" ht="20.149999999999999" customHeight="1" x14ac:dyDescent="0.35">
      <c r="A17" s="398" t="s">
        <v>500</v>
      </c>
      <c r="B17" s="398"/>
      <c r="C17" s="398"/>
      <c r="D17" s="398"/>
      <c r="E17" s="398"/>
      <c r="F17" s="398"/>
      <c r="G17" s="398"/>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row>
    <row r="18" spans="1:158" s="59" customFormat="1" ht="50" x14ac:dyDescent="0.35">
      <c r="A18" s="7" t="s">
        <v>756</v>
      </c>
      <c r="B18" s="11" t="s">
        <v>757</v>
      </c>
      <c r="C18" s="441" t="s">
        <v>501</v>
      </c>
      <c r="D18" s="442"/>
      <c r="E18" s="442"/>
      <c r="F18" s="443"/>
      <c r="G18" s="55" t="s">
        <v>445</v>
      </c>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row>
    <row r="19" spans="1:158" s="59" customFormat="1" ht="50" x14ac:dyDescent="0.35">
      <c r="A19" s="102" t="s">
        <v>758</v>
      </c>
      <c r="B19" s="106" t="s">
        <v>759</v>
      </c>
      <c r="C19" s="438" t="s">
        <v>502</v>
      </c>
      <c r="D19" s="439"/>
      <c r="E19" s="439"/>
      <c r="F19" s="440"/>
      <c r="G19" s="108" t="s">
        <v>447</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row>
    <row r="20" spans="1:158" s="59" customFormat="1" ht="50" x14ac:dyDescent="0.35">
      <c r="A20" s="7" t="s">
        <v>760</v>
      </c>
      <c r="B20" s="11" t="s">
        <v>761</v>
      </c>
      <c r="C20" s="504" t="s">
        <v>647</v>
      </c>
      <c r="D20" s="505"/>
      <c r="E20" s="505"/>
      <c r="F20" s="506"/>
      <c r="G20" s="55" t="s">
        <v>98</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row>
    <row r="21" spans="1:158" s="49" customFormat="1" ht="16.5" customHeight="1" x14ac:dyDescent="0.3">
      <c r="A21" s="447"/>
      <c r="B21" s="447"/>
      <c r="C21" s="447"/>
      <c r="D21" s="447"/>
      <c r="E21" s="447"/>
      <c r="F21" s="447"/>
      <c r="G21" s="447"/>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row>
    <row r="22" spans="1:158" s="61" customFormat="1" x14ac:dyDescent="0.35">
      <c r="A22" s="432" t="s">
        <v>1290</v>
      </c>
      <c r="B22" s="432"/>
      <c r="C22" s="432"/>
      <c r="D22" s="432"/>
      <c r="E22" s="432"/>
      <c r="F22" s="432"/>
      <c r="G22" s="432"/>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row>
    <row r="23" spans="1:158" s="61" customFormat="1" x14ac:dyDescent="0.35">
      <c r="A23" s="432" t="s">
        <v>1289</v>
      </c>
      <c r="B23" s="432"/>
      <c r="C23" s="432"/>
      <c r="D23" s="432"/>
      <c r="E23" s="432"/>
      <c r="F23" s="432"/>
      <c r="G23" s="432"/>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row>
    <row r="24" spans="1:158" s="61" customFormat="1" x14ac:dyDescent="0.35">
      <c r="A24" s="399" t="s">
        <v>466</v>
      </c>
      <c r="B24" s="399"/>
      <c r="C24" s="399"/>
      <c r="D24" s="399"/>
      <c r="E24" s="399"/>
      <c r="F24" s="399"/>
      <c r="G24" s="399"/>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row>
    <row r="25" spans="1:158" s="15" customFormat="1" ht="23.25" customHeight="1" x14ac:dyDescent="0.3">
      <c r="A25" s="400" t="s">
        <v>857</v>
      </c>
      <c r="B25" s="401"/>
      <c r="C25" s="401"/>
      <c r="D25" s="401"/>
      <c r="E25" s="401"/>
      <c r="F25" s="401"/>
      <c r="G25" s="436"/>
    </row>
  </sheetData>
  <sheetProtection formatCells="0" formatColumns="0" formatRows="0" insertColumns="0" insertRows="0" insertHyperlinks="0" deleteColumns="0" deleteRows="0" selectLockedCells="1" sort="0" autoFilter="0" pivotTables="0" selectUnlockedCells="1"/>
  <mergeCells count="25">
    <mergeCell ref="A24:G24"/>
    <mergeCell ref="A25:G25"/>
    <mergeCell ref="A7:G7"/>
    <mergeCell ref="A8:G8"/>
    <mergeCell ref="A9:G9"/>
    <mergeCell ref="A10:G10"/>
    <mergeCell ref="A13:G13"/>
    <mergeCell ref="A14:G14"/>
    <mergeCell ref="A17:G17"/>
    <mergeCell ref="A21:G21"/>
    <mergeCell ref="A22:G22"/>
    <mergeCell ref="A23:G23"/>
    <mergeCell ref="C18:F18"/>
    <mergeCell ref="C19:F19"/>
    <mergeCell ref="C20:F20"/>
    <mergeCell ref="A1:C1"/>
    <mergeCell ref="A2:F2"/>
    <mergeCell ref="A4:A6"/>
    <mergeCell ref="B4:B6"/>
    <mergeCell ref="C4:F4"/>
    <mergeCell ref="G4:G6"/>
    <mergeCell ref="C5:C6"/>
    <mergeCell ref="D5:D6"/>
    <mergeCell ref="E5:E6"/>
    <mergeCell ref="F5:F6"/>
  </mergeCells>
  <pageMargins left="0.62992125984251968" right="0.23622047244094491" top="0.74803149606299213" bottom="0.74803149606299213" header="0.31496062992125984" footer="0.31496062992125984"/>
  <pageSetup paperSize="9" scale="5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sheetPr>
  <dimension ref="A1:R265"/>
  <sheetViews>
    <sheetView zoomScale="90" zoomScaleNormal="90" zoomScalePageLayoutView="90" workbookViewId="0">
      <pane ySplit="7" topLeftCell="A8" activePane="bottomLeft" state="frozen"/>
      <selection pane="bottomLeft" activeCell="A9" sqref="A9:D9"/>
    </sheetView>
  </sheetViews>
  <sheetFormatPr defaultColWidth="9" defaultRowHeight="74.25" customHeight="1" outlineLevelRow="2" x14ac:dyDescent="0.3"/>
  <cols>
    <col min="1" max="1" width="33.5" style="22" customWidth="1"/>
    <col min="2" max="2" width="59.83203125" style="22" customWidth="1"/>
    <col min="3" max="3" width="14.25" style="23" customWidth="1"/>
    <col min="4" max="4" width="55.08203125" style="22" customWidth="1"/>
    <col min="5" max="16384" width="9" style="60"/>
  </cols>
  <sheetData>
    <row r="1" spans="1:4" s="59" customFormat="1" ht="12.5" x14ac:dyDescent="0.25">
      <c r="A1" s="407" t="s">
        <v>92</v>
      </c>
      <c r="B1" s="408"/>
      <c r="C1" s="408"/>
      <c r="D1" s="408"/>
    </row>
    <row r="2" spans="1:4" s="59" customFormat="1" ht="12.5" x14ac:dyDescent="0.25">
      <c r="A2" s="407" t="s">
        <v>93</v>
      </c>
      <c r="B2" s="408"/>
      <c r="C2" s="408"/>
      <c r="D2" s="408"/>
    </row>
    <row r="3" spans="1:4" ht="14.25" x14ac:dyDescent="0.2"/>
    <row r="4" spans="1:4" s="10" customFormat="1" ht="15" customHeight="1" x14ac:dyDescent="0.3">
      <c r="A4" s="409" t="s">
        <v>1</v>
      </c>
      <c r="B4" s="410" t="s">
        <v>97</v>
      </c>
      <c r="C4" s="412" t="s">
        <v>555</v>
      </c>
      <c r="D4" s="411" t="s">
        <v>2</v>
      </c>
    </row>
    <row r="5" spans="1:4" s="10" customFormat="1" ht="15" customHeight="1" x14ac:dyDescent="0.3">
      <c r="A5" s="409"/>
      <c r="B5" s="410"/>
      <c r="C5" s="469"/>
      <c r="D5" s="411"/>
    </row>
    <row r="6" spans="1:4" s="10" customFormat="1" ht="15" customHeight="1" x14ac:dyDescent="0.3">
      <c r="A6" s="409"/>
      <c r="B6" s="410"/>
      <c r="C6" s="470"/>
      <c r="D6" s="411"/>
    </row>
    <row r="7" spans="1:4" ht="20.25" customHeight="1" x14ac:dyDescent="0.3">
      <c r="A7" s="415" t="s">
        <v>1487</v>
      </c>
      <c r="B7" s="416"/>
      <c r="C7" s="416"/>
      <c r="D7" s="417"/>
    </row>
    <row r="8" spans="1:4" s="24" customFormat="1" ht="20.149999999999999" customHeight="1" x14ac:dyDescent="0.35">
      <c r="A8" s="523" t="s">
        <v>1301</v>
      </c>
      <c r="B8" s="524"/>
      <c r="C8" s="524"/>
      <c r="D8" s="521"/>
    </row>
    <row r="9" spans="1:4" s="24" customFormat="1" ht="20.149999999999999" customHeight="1" outlineLevel="1" collapsed="1" x14ac:dyDescent="0.35">
      <c r="A9" s="516" t="s">
        <v>3574</v>
      </c>
      <c r="B9" s="516"/>
      <c r="C9" s="516"/>
      <c r="D9" s="516"/>
    </row>
    <row r="10" spans="1:4" ht="22.5" hidden="1" outlineLevel="2" x14ac:dyDescent="0.2">
      <c r="A10" s="71" t="s">
        <v>559</v>
      </c>
      <c r="B10" s="77" t="s">
        <v>560</v>
      </c>
      <c r="C10" s="227">
        <v>2965000</v>
      </c>
      <c r="D10" s="78" t="s">
        <v>95</v>
      </c>
    </row>
    <row r="11" spans="1:4" ht="101.25" hidden="1" outlineLevel="2" x14ac:dyDescent="0.2">
      <c r="A11" s="7"/>
      <c r="B11" s="14"/>
      <c r="C11" s="136"/>
      <c r="D11" s="16" t="s">
        <v>561</v>
      </c>
    </row>
    <row r="12" spans="1:4" s="59" customFormat="1" ht="36" hidden="1" outlineLevel="2" x14ac:dyDescent="0.2">
      <c r="A12" s="109" t="s">
        <v>562</v>
      </c>
      <c r="B12" s="110" t="s">
        <v>563</v>
      </c>
      <c r="C12" s="131">
        <f>C10*0.2</f>
        <v>593000</v>
      </c>
      <c r="D12" s="112" t="s">
        <v>420</v>
      </c>
    </row>
    <row r="13" spans="1:4" ht="22.5" hidden="1" outlineLevel="2" x14ac:dyDescent="0.2">
      <c r="A13" s="7" t="s">
        <v>564</v>
      </c>
      <c r="B13" s="14" t="s">
        <v>565</v>
      </c>
      <c r="C13" s="30">
        <v>490000</v>
      </c>
      <c r="D13" s="16" t="s">
        <v>95</v>
      </c>
    </row>
    <row r="14" spans="1:4" ht="101.25" hidden="1" outlineLevel="2" x14ac:dyDescent="0.2">
      <c r="A14" s="7"/>
      <c r="B14" s="14"/>
      <c r="C14" s="30"/>
      <c r="D14" s="16" t="s">
        <v>566</v>
      </c>
    </row>
    <row r="15" spans="1:4" s="59" customFormat="1" ht="36" hidden="1" outlineLevel="2" x14ac:dyDescent="0.2">
      <c r="A15" s="109" t="s">
        <v>567</v>
      </c>
      <c r="B15" s="110" t="s">
        <v>568</v>
      </c>
      <c r="C15" s="131">
        <f>C13*0.2</f>
        <v>98000</v>
      </c>
      <c r="D15" s="112" t="s">
        <v>420</v>
      </c>
    </row>
    <row r="16" spans="1:4" ht="22.5" hidden="1" outlineLevel="2" x14ac:dyDescent="0.2">
      <c r="A16" s="7" t="s">
        <v>569</v>
      </c>
      <c r="B16" s="14" t="s">
        <v>570</v>
      </c>
      <c r="C16" s="30">
        <v>392000</v>
      </c>
      <c r="D16" s="16" t="s">
        <v>95</v>
      </c>
    </row>
    <row r="17" spans="1:4" ht="101.25" hidden="1" outlineLevel="2" x14ac:dyDescent="0.2">
      <c r="A17" s="7"/>
      <c r="B17" s="14"/>
      <c r="C17" s="30"/>
      <c r="D17" s="16" t="s">
        <v>571</v>
      </c>
    </row>
    <row r="18" spans="1:4" s="59" customFormat="1" ht="36" hidden="1" outlineLevel="2" x14ac:dyDescent="0.2">
      <c r="A18" s="228" t="s">
        <v>572</v>
      </c>
      <c r="B18" s="229" t="s">
        <v>573</v>
      </c>
      <c r="C18" s="230">
        <f>C16*0.2</f>
        <v>78400</v>
      </c>
      <c r="D18" s="231" t="s">
        <v>420</v>
      </c>
    </row>
    <row r="19" spans="1:4" s="61" customFormat="1" ht="20.149999999999999" customHeight="1" outlineLevel="1" collapsed="1" x14ac:dyDescent="0.35">
      <c r="A19" s="516" t="s">
        <v>3575</v>
      </c>
      <c r="B19" s="516"/>
      <c r="C19" s="516"/>
      <c r="D19" s="516"/>
    </row>
    <row r="20" spans="1:4" s="61" customFormat="1" ht="22.5" hidden="1" outlineLevel="2" x14ac:dyDescent="0.2">
      <c r="A20" s="7" t="s">
        <v>3576</v>
      </c>
      <c r="B20" s="14" t="s">
        <v>3577</v>
      </c>
      <c r="C20" s="30">
        <v>3435000</v>
      </c>
      <c r="D20" s="16" t="s">
        <v>95</v>
      </c>
    </row>
    <row r="21" spans="1:4" s="61" customFormat="1" ht="101.25" hidden="1" outlineLevel="2" x14ac:dyDescent="0.2">
      <c r="A21" s="7"/>
      <c r="B21" s="14"/>
      <c r="C21" s="30"/>
      <c r="D21" s="16" t="s">
        <v>3578</v>
      </c>
    </row>
    <row r="22" spans="1:4" s="61" customFormat="1" ht="36" hidden="1" outlineLevel="2" x14ac:dyDescent="0.2">
      <c r="A22" s="228" t="s">
        <v>3579</v>
      </c>
      <c r="B22" s="229" t="s">
        <v>3580</v>
      </c>
      <c r="C22" s="230">
        <f>C20*0.2</f>
        <v>687000</v>
      </c>
      <c r="D22" s="231" t="s">
        <v>420</v>
      </c>
    </row>
    <row r="23" spans="1:4" s="61" customFormat="1" ht="22.5" hidden="1" outlineLevel="2" x14ac:dyDescent="0.2">
      <c r="A23" s="7" t="s">
        <v>3581</v>
      </c>
      <c r="B23" s="14" t="s">
        <v>3582</v>
      </c>
      <c r="C23" s="30">
        <v>2910000</v>
      </c>
      <c r="D23" s="16" t="s">
        <v>95</v>
      </c>
    </row>
    <row r="24" spans="1:4" s="61" customFormat="1" ht="101.25" hidden="1" outlineLevel="2" x14ac:dyDescent="0.2">
      <c r="A24" s="7"/>
      <c r="B24" s="14"/>
      <c r="C24" s="30"/>
      <c r="D24" s="16" t="s">
        <v>3583</v>
      </c>
    </row>
    <row r="25" spans="1:4" s="61" customFormat="1" ht="36" hidden="1" outlineLevel="2" x14ac:dyDescent="0.2">
      <c r="A25" s="228" t="s">
        <v>3584</v>
      </c>
      <c r="B25" s="229" t="s">
        <v>3585</v>
      </c>
      <c r="C25" s="230">
        <f>C23*0.2</f>
        <v>582000</v>
      </c>
      <c r="D25" s="231" t="s">
        <v>420</v>
      </c>
    </row>
    <row r="26" spans="1:4" s="61" customFormat="1" ht="22.5" hidden="1" outlineLevel="2" x14ac:dyDescent="0.2">
      <c r="A26" s="7" t="s">
        <v>3586</v>
      </c>
      <c r="B26" s="14" t="s">
        <v>3587</v>
      </c>
      <c r="C26" s="30">
        <v>2580000</v>
      </c>
      <c r="D26" s="16" t="s">
        <v>95</v>
      </c>
    </row>
    <row r="27" spans="1:4" s="61" customFormat="1" ht="101.25" hidden="1" outlineLevel="2" x14ac:dyDescent="0.2">
      <c r="A27" s="7"/>
      <c r="B27" s="14"/>
      <c r="C27" s="30"/>
      <c r="D27" s="16" t="s">
        <v>3583</v>
      </c>
    </row>
    <row r="28" spans="1:4" s="61" customFormat="1" ht="36" hidden="1" outlineLevel="2" x14ac:dyDescent="0.2">
      <c r="A28" s="228" t="s">
        <v>3588</v>
      </c>
      <c r="B28" s="229" t="s">
        <v>3589</v>
      </c>
      <c r="C28" s="230">
        <f>C26*0.2</f>
        <v>516000</v>
      </c>
      <c r="D28" s="231" t="s">
        <v>420</v>
      </c>
    </row>
    <row r="29" spans="1:4" s="61" customFormat="1" ht="22.5" hidden="1" outlineLevel="2" x14ac:dyDescent="0.2">
      <c r="A29" s="7" t="s">
        <v>3590</v>
      </c>
      <c r="B29" s="14" t="s">
        <v>3591</v>
      </c>
      <c r="C29" s="30">
        <v>1632000</v>
      </c>
      <c r="D29" s="16" t="s">
        <v>95</v>
      </c>
    </row>
    <row r="30" spans="1:4" s="61" customFormat="1" ht="112.5" hidden="1" outlineLevel="2" x14ac:dyDescent="0.2">
      <c r="A30" s="7"/>
      <c r="B30" s="14"/>
      <c r="C30" s="30"/>
      <c r="D30" s="16" t="s">
        <v>3592</v>
      </c>
    </row>
    <row r="31" spans="1:4" s="61" customFormat="1" ht="36" hidden="1" outlineLevel="2" x14ac:dyDescent="0.2">
      <c r="A31" s="228" t="s">
        <v>3593</v>
      </c>
      <c r="B31" s="229" t="s">
        <v>3594</v>
      </c>
      <c r="C31" s="230">
        <f>C29*0.2</f>
        <v>326400</v>
      </c>
      <c r="D31" s="231" t="s">
        <v>420</v>
      </c>
    </row>
    <row r="32" spans="1:4" s="61" customFormat="1" ht="20.149999999999999" customHeight="1" x14ac:dyDescent="0.35">
      <c r="A32" s="525" t="s">
        <v>1488</v>
      </c>
      <c r="B32" s="526"/>
      <c r="C32" s="526"/>
      <c r="D32" s="527"/>
    </row>
    <row r="33" spans="1:4" ht="20.149999999999999" customHeight="1" outlineLevel="1" collapsed="1" x14ac:dyDescent="0.3">
      <c r="A33" s="516" t="s">
        <v>3575</v>
      </c>
      <c r="B33" s="516"/>
      <c r="C33" s="516"/>
      <c r="D33" s="516"/>
    </row>
    <row r="34" spans="1:4" ht="22.5" hidden="1" outlineLevel="2" x14ac:dyDescent="0.2">
      <c r="A34" s="7" t="s">
        <v>3595</v>
      </c>
      <c r="B34" s="14" t="s">
        <v>3596</v>
      </c>
      <c r="C34" s="30">
        <v>2910000</v>
      </c>
      <c r="D34" s="16" t="s">
        <v>95</v>
      </c>
    </row>
    <row r="35" spans="1:4" ht="90" hidden="1" outlineLevel="2" x14ac:dyDescent="0.2">
      <c r="A35" s="7"/>
      <c r="B35" s="14"/>
      <c r="C35" s="30"/>
      <c r="D35" s="16" t="s">
        <v>3597</v>
      </c>
    </row>
    <row r="36" spans="1:4" s="59" customFormat="1" ht="36" hidden="1" outlineLevel="2" x14ac:dyDescent="0.2">
      <c r="A36" s="228" t="s">
        <v>3598</v>
      </c>
      <c r="B36" s="229" t="s">
        <v>3599</v>
      </c>
      <c r="C36" s="230">
        <f>C34*0.2</f>
        <v>582000</v>
      </c>
      <c r="D36" s="231" t="s">
        <v>420</v>
      </c>
    </row>
    <row r="37" spans="1:4" s="61" customFormat="1" ht="22.5" hidden="1" outlineLevel="2" x14ac:dyDescent="0.2">
      <c r="A37" s="7" t="s">
        <v>3600</v>
      </c>
      <c r="B37" s="14" t="s">
        <v>3601</v>
      </c>
      <c r="C37" s="30">
        <v>2580000</v>
      </c>
      <c r="D37" s="16" t="s">
        <v>95</v>
      </c>
    </row>
    <row r="38" spans="1:4" s="61" customFormat="1" ht="90" hidden="1" outlineLevel="2" x14ac:dyDescent="0.2">
      <c r="A38" s="7"/>
      <c r="B38" s="14"/>
      <c r="C38" s="30"/>
      <c r="D38" s="16" t="s">
        <v>1594</v>
      </c>
    </row>
    <row r="39" spans="1:4" s="61" customFormat="1" ht="36" hidden="1" outlineLevel="2" x14ac:dyDescent="0.2">
      <c r="A39" s="228" t="s">
        <v>3602</v>
      </c>
      <c r="B39" s="229" t="s">
        <v>3603</v>
      </c>
      <c r="C39" s="230">
        <f>C37*0.2</f>
        <v>516000</v>
      </c>
      <c r="D39" s="231" t="s">
        <v>420</v>
      </c>
    </row>
    <row r="40" spans="1:4" s="61" customFormat="1" ht="22.5" hidden="1" outlineLevel="2" x14ac:dyDescent="0.2">
      <c r="A40" s="7" t="s">
        <v>3604</v>
      </c>
      <c r="B40" s="14" t="s">
        <v>3605</v>
      </c>
      <c r="C40" s="30">
        <v>1632000</v>
      </c>
      <c r="D40" s="16" t="s">
        <v>95</v>
      </c>
    </row>
    <row r="41" spans="1:4" s="61" customFormat="1" ht="101.25" hidden="1" outlineLevel="2" x14ac:dyDescent="0.2">
      <c r="A41" s="7"/>
      <c r="B41" s="14"/>
      <c r="C41" s="30"/>
      <c r="D41" s="16" t="s">
        <v>3606</v>
      </c>
    </row>
    <row r="42" spans="1:4" s="61" customFormat="1" ht="36" hidden="1" outlineLevel="2" x14ac:dyDescent="0.2">
      <c r="A42" s="228" t="s">
        <v>3607</v>
      </c>
      <c r="B42" s="229" t="s">
        <v>3608</v>
      </c>
      <c r="C42" s="230">
        <f>C40*0.2</f>
        <v>326400</v>
      </c>
      <c r="D42" s="231" t="s">
        <v>420</v>
      </c>
    </row>
    <row r="43" spans="1:4" s="61" customFormat="1" ht="22.5" hidden="1" outlineLevel="2" x14ac:dyDescent="0.2">
      <c r="A43" s="7" t="s">
        <v>3609</v>
      </c>
      <c r="B43" s="14" t="s">
        <v>3610</v>
      </c>
      <c r="C43" s="30">
        <v>1430000</v>
      </c>
      <c r="D43" s="16" t="s">
        <v>95</v>
      </c>
    </row>
    <row r="44" spans="1:4" s="61" customFormat="1" ht="101.25" hidden="1" outlineLevel="2" x14ac:dyDescent="0.2">
      <c r="A44" s="7"/>
      <c r="B44" s="14"/>
      <c r="C44" s="30"/>
      <c r="D44" s="16" t="s">
        <v>3606</v>
      </c>
    </row>
    <row r="45" spans="1:4" s="61" customFormat="1" ht="36" hidden="1" outlineLevel="2" x14ac:dyDescent="0.2">
      <c r="A45" s="228" t="s">
        <v>3611</v>
      </c>
      <c r="B45" s="229" t="s">
        <v>3612</v>
      </c>
      <c r="C45" s="230">
        <f>C43*0.2</f>
        <v>286000</v>
      </c>
      <c r="D45" s="231" t="s">
        <v>420</v>
      </c>
    </row>
    <row r="46" spans="1:4" s="61" customFormat="1" ht="14.5" outlineLevel="1" collapsed="1" x14ac:dyDescent="0.35">
      <c r="A46" s="516" t="s">
        <v>3574</v>
      </c>
      <c r="B46" s="516"/>
      <c r="C46" s="516"/>
      <c r="D46" s="516"/>
    </row>
    <row r="47" spans="1:4" s="61" customFormat="1" ht="22.5" hidden="1" outlineLevel="2" x14ac:dyDescent="0.2">
      <c r="A47" s="71" t="s">
        <v>574</v>
      </c>
      <c r="B47" s="77" t="s">
        <v>1489</v>
      </c>
      <c r="C47" s="227">
        <v>490000</v>
      </c>
      <c r="D47" s="232" t="s">
        <v>95</v>
      </c>
    </row>
    <row r="48" spans="1:4" s="61" customFormat="1" ht="90" hidden="1" outlineLevel="2" x14ac:dyDescent="0.2">
      <c r="A48" s="7"/>
      <c r="B48" s="14"/>
      <c r="C48" s="191"/>
      <c r="D48" s="233" t="s">
        <v>3613</v>
      </c>
    </row>
    <row r="49" spans="1:4" s="61" customFormat="1" ht="36" hidden="1" outlineLevel="2" x14ac:dyDescent="0.2">
      <c r="A49" s="228" t="s">
        <v>588</v>
      </c>
      <c r="B49" s="229" t="s">
        <v>1490</v>
      </c>
      <c r="C49" s="230">
        <f>C47*0.2</f>
        <v>98000</v>
      </c>
      <c r="D49" s="234" t="s">
        <v>420</v>
      </c>
    </row>
    <row r="50" spans="1:4" s="61" customFormat="1" ht="20.149999999999999" customHeight="1" x14ac:dyDescent="0.35">
      <c r="A50" s="526" t="s">
        <v>1491</v>
      </c>
      <c r="B50" s="526"/>
      <c r="C50" s="526"/>
      <c r="D50" s="526"/>
    </row>
    <row r="51" spans="1:4" s="59" customFormat="1" ht="20.149999999999999" customHeight="1" outlineLevel="1" collapsed="1" x14ac:dyDescent="0.25">
      <c r="A51" s="516" t="s">
        <v>3575</v>
      </c>
      <c r="B51" s="516"/>
      <c r="C51" s="516"/>
      <c r="D51" s="516"/>
    </row>
    <row r="52" spans="1:4" s="59" customFormat="1" ht="22.5" hidden="1" outlineLevel="2" x14ac:dyDescent="0.2">
      <c r="A52" s="71" t="s">
        <v>3614</v>
      </c>
      <c r="B52" s="77" t="s">
        <v>3615</v>
      </c>
      <c r="C52" s="227">
        <v>1632000</v>
      </c>
      <c r="D52" s="232" t="s">
        <v>3616</v>
      </c>
    </row>
    <row r="53" spans="1:4" ht="112.5" hidden="1" outlineLevel="2" x14ac:dyDescent="0.2">
      <c r="A53" s="7"/>
      <c r="B53" s="14"/>
      <c r="C53" s="191"/>
      <c r="D53" s="233" t="s">
        <v>1596</v>
      </c>
    </row>
    <row r="54" spans="1:4" s="59" customFormat="1" ht="36" hidden="1" outlineLevel="2" x14ac:dyDescent="0.2">
      <c r="A54" s="228" t="s">
        <v>3617</v>
      </c>
      <c r="B54" s="229" t="s">
        <v>3618</v>
      </c>
      <c r="C54" s="230">
        <f>C52*0.2</f>
        <v>326400</v>
      </c>
      <c r="D54" s="234" t="s">
        <v>420</v>
      </c>
    </row>
    <row r="55" spans="1:4" s="59" customFormat="1" ht="22.5" hidden="1" outlineLevel="2" x14ac:dyDescent="0.2">
      <c r="A55" s="71" t="s">
        <v>3619</v>
      </c>
      <c r="B55" s="77" t="s">
        <v>3620</v>
      </c>
      <c r="C55" s="227">
        <v>1430000</v>
      </c>
      <c r="D55" s="232" t="s">
        <v>3616</v>
      </c>
    </row>
    <row r="56" spans="1:4" s="59" customFormat="1" ht="112.5" hidden="1" outlineLevel="2" x14ac:dyDescent="0.2">
      <c r="A56" s="7"/>
      <c r="B56" s="14"/>
      <c r="C56" s="191"/>
      <c r="D56" s="233" t="s">
        <v>1512</v>
      </c>
    </row>
    <row r="57" spans="1:4" s="59" customFormat="1" ht="36" hidden="1" outlineLevel="2" x14ac:dyDescent="0.2">
      <c r="A57" s="228" t="s">
        <v>3621</v>
      </c>
      <c r="B57" s="229" t="s">
        <v>3622</v>
      </c>
      <c r="C57" s="230">
        <f>C55*0.2</f>
        <v>286000</v>
      </c>
      <c r="D57" s="234" t="s">
        <v>420</v>
      </c>
    </row>
    <row r="58" spans="1:4" s="59" customFormat="1" ht="22.5" hidden="1" outlineLevel="2" x14ac:dyDescent="0.2">
      <c r="A58" s="71" t="s">
        <v>3623</v>
      </c>
      <c r="B58" s="77" t="s">
        <v>3624</v>
      </c>
      <c r="C58" s="227">
        <v>1190000</v>
      </c>
      <c r="D58" s="232" t="s">
        <v>95</v>
      </c>
    </row>
    <row r="59" spans="1:4" s="59" customFormat="1" ht="101.25" hidden="1" outlineLevel="2" x14ac:dyDescent="0.2">
      <c r="A59" s="7"/>
      <c r="B59" s="14"/>
      <c r="C59" s="191"/>
      <c r="D59" s="233" t="s">
        <v>1534</v>
      </c>
    </row>
    <row r="60" spans="1:4" s="59" customFormat="1" ht="36" hidden="1" outlineLevel="2" x14ac:dyDescent="0.2">
      <c r="A60" s="228" t="s">
        <v>3625</v>
      </c>
      <c r="B60" s="229" t="s">
        <v>3626</v>
      </c>
      <c r="C60" s="230">
        <f>C58*0.2</f>
        <v>238000</v>
      </c>
      <c r="D60" s="234" t="s">
        <v>420</v>
      </c>
    </row>
    <row r="61" spans="1:4" s="59" customFormat="1" ht="20.149999999999999" customHeight="1" outlineLevel="1" collapsed="1" x14ac:dyDescent="0.25">
      <c r="A61" s="516" t="s">
        <v>3574</v>
      </c>
      <c r="B61" s="516"/>
      <c r="C61" s="516"/>
      <c r="D61" s="516"/>
    </row>
    <row r="62" spans="1:4" s="59" customFormat="1" ht="22.5" hidden="1" outlineLevel="2" x14ac:dyDescent="0.2">
      <c r="A62" s="71" t="s">
        <v>575</v>
      </c>
      <c r="B62" s="77" t="s">
        <v>576</v>
      </c>
      <c r="C62" s="227">
        <v>392000</v>
      </c>
      <c r="D62" s="78" t="s">
        <v>95</v>
      </c>
    </row>
    <row r="63" spans="1:4" s="59" customFormat="1" ht="90" hidden="1" outlineLevel="2" x14ac:dyDescent="0.2">
      <c r="A63" s="7"/>
      <c r="B63" s="14"/>
      <c r="C63" s="136"/>
      <c r="D63" s="16" t="s">
        <v>577</v>
      </c>
    </row>
    <row r="64" spans="1:4" s="59" customFormat="1" ht="36" hidden="1" outlineLevel="2" x14ac:dyDescent="0.2">
      <c r="A64" s="109" t="s">
        <v>589</v>
      </c>
      <c r="B64" s="110" t="s">
        <v>590</v>
      </c>
      <c r="C64" s="131">
        <f>C62*0.2</f>
        <v>78400</v>
      </c>
      <c r="D64" s="112" t="s">
        <v>420</v>
      </c>
    </row>
    <row r="65" spans="1:4" s="59" customFormat="1" ht="20.149999999999999" customHeight="1" x14ac:dyDescent="0.25">
      <c r="A65" s="479" t="s">
        <v>718</v>
      </c>
      <c r="B65" s="480"/>
      <c r="C65" s="480"/>
      <c r="D65" s="481"/>
    </row>
    <row r="66" spans="1:4" s="59" customFormat="1" ht="31" outlineLevel="1" x14ac:dyDescent="0.25">
      <c r="A66" s="71" t="s">
        <v>3627</v>
      </c>
      <c r="B66" s="77" t="s">
        <v>578</v>
      </c>
      <c r="C66" s="227">
        <v>200000</v>
      </c>
      <c r="D66" s="78" t="s">
        <v>3628</v>
      </c>
    </row>
    <row r="67" spans="1:4" s="59" customFormat="1" ht="50" outlineLevel="1" x14ac:dyDescent="0.25">
      <c r="A67" s="7"/>
      <c r="B67" s="14"/>
      <c r="C67" s="136"/>
      <c r="D67" s="16" t="s">
        <v>242</v>
      </c>
    </row>
    <row r="68" spans="1:4" s="59" customFormat="1" ht="24" outlineLevel="1" x14ac:dyDescent="0.25">
      <c r="A68" s="109" t="s">
        <v>3629</v>
      </c>
      <c r="B68" s="110" t="s">
        <v>3630</v>
      </c>
      <c r="C68" s="131">
        <f>C66*0.2</f>
        <v>40000</v>
      </c>
      <c r="D68" s="112" t="s">
        <v>419</v>
      </c>
    </row>
    <row r="69" spans="1:4" s="59" customFormat="1" ht="31" outlineLevel="1" x14ac:dyDescent="0.25">
      <c r="A69" s="71" t="s">
        <v>3631</v>
      </c>
      <c r="B69" s="77" t="s">
        <v>578</v>
      </c>
      <c r="C69" s="227">
        <v>480000</v>
      </c>
      <c r="D69" s="78" t="s">
        <v>3632</v>
      </c>
    </row>
    <row r="70" spans="1:4" s="59" customFormat="1" ht="50" outlineLevel="1" x14ac:dyDescent="0.25">
      <c r="A70" s="7"/>
      <c r="B70" s="14"/>
      <c r="C70" s="136"/>
      <c r="D70" s="16" t="s">
        <v>242</v>
      </c>
    </row>
    <row r="71" spans="1:4" s="59" customFormat="1" ht="24" outlineLevel="1" x14ac:dyDescent="0.25">
      <c r="A71" s="109" t="s">
        <v>3633</v>
      </c>
      <c r="B71" s="110" t="s">
        <v>3634</v>
      </c>
      <c r="C71" s="131">
        <f>C69*0.2</f>
        <v>96000</v>
      </c>
      <c r="D71" s="112" t="s">
        <v>419</v>
      </c>
    </row>
    <row r="72" spans="1:4" s="59" customFormat="1" ht="31" outlineLevel="1" x14ac:dyDescent="0.25">
      <c r="A72" s="71" t="s">
        <v>3635</v>
      </c>
      <c r="B72" s="77" t="s">
        <v>578</v>
      </c>
      <c r="C72" s="227">
        <v>1085000</v>
      </c>
      <c r="D72" s="78" t="s">
        <v>3636</v>
      </c>
    </row>
    <row r="73" spans="1:4" s="59" customFormat="1" ht="50" outlineLevel="1" x14ac:dyDescent="0.25">
      <c r="A73" s="235"/>
      <c r="B73" s="235"/>
      <c r="C73" s="236"/>
      <c r="D73" s="237" t="s">
        <v>242</v>
      </c>
    </row>
    <row r="74" spans="1:4" s="59" customFormat="1" ht="24" outlineLevel="1" x14ac:dyDescent="0.25">
      <c r="A74" s="109" t="s">
        <v>3637</v>
      </c>
      <c r="B74" s="110" t="s">
        <v>3638</v>
      </c>
      <c r="C74" s="131">
        <f>C72*0.2</f>
        <v>217000</v>
      </c>
      <c r="D74" s="112" t="s">
        <v>419</v>
      </c>
    </row>
    <row r="75" spans="1:4" s="59" customFormat="1" ht="31" outlineLevel="1" x14ac:dyDescent="0.25">
      <c r="A75" s="18" t="s">
        <v>579</v>
      </c>
      <c r="B75" s="18" t="s">
        <v>578</v>
      </c>
      <c r="C75" s="30">
        <v>2134000</v>
      </c>
      <c r="D75" s="19" t="s">
        <v>438</v>
      </c>
    </row>
    <row r="76" spans="1:4" s="59" customFormat="1" ht="50" outlineLevel="1" x14ac:dyDescent="0.25">
      <c r="A76" s="18"/>
      <c r="B76" s="18"/>
      <c r="C76" s="136"/>
      <c r="D76" s="19" t="s">
        <v>242</v>
      </c>
    </row>
    <row r="77" spans="1:4" s="59" customFormat="1" ht="24" outlineLevel="1" x14ac:dyDescent="0.25">
      <c r="A77" s="109" t="s">
        <v>580</v>
      </c>
      <c r="B77" s="155" t="s">
        <v>581</v>
      </c>
      <c r="C77" s="131">
        <f>C75*0.2</f>
        <v>426800</v>
      </c>
      <c r="D77" s="112" t="s">
        <v>419</v>
      </c>
    </row>
    <row r="78" spans="1:4" s="59" customFormat="1" ht="31" outlineLevel="1" x14ac:dyDescent="0.25">
      <c r="A78" s="18" t="s">
        <v>582</v>
      </c>
      <c r="B78" s="18" t="s">
        <v>578</v>
      </c>
      <c r="C78" s="30">
        <v>3184000</v>
      </c>
      <c r="D78" s="19" t="s">
        <v>439</v>
      </c>
    </row>
    <row r="79" spans="1:4" s="59" customFormat="1" ht="50" outlineLevel="1" x14ac:dyDescent="0.25">
      <c r="A79" s="18"/>
      <c r="B79" s="18"/>
      <c r="C79" s="136"/>
      <c r="D79" s="19" t="s">
        <v>242</v>
      </c>
    </row>
    <row r="80" spans="1:4" s="59" customFormat="1" ht="24" outlineLevel="1" x14ac:dyDescent="0.25">
      <c r="A80" s="109" t="s">
        <v>583</v>
      </c>
      <c r="B80" s="155" t="s">
        <v>584</v>
      </c>
      <c r="C80" s="131">
        <f>C78*0.2</f>
        <v>636800</v>
      </c>
      <c r="D80" s="112" t="s">
        <v>419</v>
      </c>
    </row>
    <row r="81" spans="1:4" s="59" customFormat="1" ht="31" outlineLevel="1" x14ac:dyDescent="0.25">
      <c r="A81" s="18" t="s">
        <v>585</v>
      </c>
      <c r="B81" s="18" t="s">
        <v>578</v>
      </c>
      <c r="C81" s="30">
        <v>5285000</v>
      </c>
      <c r="D81" s="19" t="s">
        <v>440</v>
      </c>
    </row>
    <row r="82" spans="1:4" s="59" customFormat="1" ht="50" outlineLevel="1" x14ac:dyDescent="0.25">
      <c r="A82" s="18"/>
      <c r="B82" s="18"/>
      <c r="C82" s="136"/>
      <c r="D82" s="19" t="s">
        <v>242</v>
      </c>
    </row>
    <row r="83" spans="1:4" s="59" customFormat="1" ht="24" outlineLevel="1" x14ac:dyDescent="0.25">
      <c r="A83" s="109" t="s">
        <v>586</v>
      </c>
      <c r="B83" s="155" t="s">
        <v>587</v>
      </c>
      <c r="C83" s="131">
        <f>C81*0.2</f>
        <v>1057000</v>
      </c>
      <c r="D83" s="112" t="s">
        <v>419</v>
      </c>
    </row>
    <row r="84" spans="1:4" s="59" customFormat="1" ht="20.149999999999999" customHeight="1" collapsed="1" x14ac:dyDescent="0.25">
      <c r="A84" s="479" t="s">
        <v>1492</v>
      </c>
      <c r="B84" s="480"/>
      <c r="C84" s="480"/>
      <c r="D84" s="481"/>
    </row>
    <row r="85" spans="1:4" s="49" customFormat="1" ht="20.149999999999999" hidden="1" customHeight="1" outlineLevel="2" x14ac:dyDescent="0.2">
      <c r="A85" s="458" t="s">
        <v>3</v>
      </c>
      <c r="B85" s="459"/>
      <c r="C85" s="459"/>
      <c r="D85" s="459"/>
    </row>
    <row r="86" spans="1:4" s="59" customFormat="1" ht="33.75" hidden="1" outlineLevel="2" x14ac:dyDescent="0.2">
      <c r="A86" s="18" t="s">
        <v>3639</v>
      </c>
      <c r="B86" s="18" t="s">
        <v>338</v>
      </c>
      <c r="C86" s="30">
        <v>200000</v>
      </c>
      <c r="D86" s="19" t="s">
        <v>3628</v>
      </c>
    </row>
    <row r="87" spans="1:4" s="59" customFormat="1" ht="56.25" hidden="1" outlineLevel="2" x14ac:dyDescent="0.2">
      <c r="A87" s="18"/>
      <c r="B87" s="18"/>
      <c r="C87" s="136"/>
      <c r="D87" s="19" t="s">
        <v>242</v>
      </c>
    </row>
    <row r="88" spans="1:4" s="59" customFormat="1" ht="24" hidden="1" outlineLevel="2" x14ac:dyDescent="0.2">
      <c r="A88" s="109" t="s">
        <v>3640</v>
      </c>
      <c r="B88" s="155" t="s">
        <v>3641</v>
      </c>
      <c r="C88" s="131">
        <f>C86*0.2</f>
        <v>40000</v>
      </c>
      <c r="D88" s="112" t="s">
        <v>419</v>
      </c>
    </row>
    <row r="89" spans="1:4" s="59" customFormat="1" ht="33.75" hidden="1" outlineLevel="2" x14ac:dyDescent="0.2">
      <c r="A89" s="18" t="s">
        <v>3642</v>
      </c>
      <c r="B89" s="18" t="s">
        <v>338</v>
      </c>
      <c r="C89" s="30">
        <v>480000</v>
      </c>
      <c r="D89" s="19" t="s">
        <v>3632</v>
      </c>
    </row>
    <row r="90" spans="1:4" s="59" customFormat="1" ht="56.25" hidden="1" outlineLevel="2" x14ac:dyDescent="0.2">
      <c r="A90" s="18"/>
      <c r="B90" s="18"/>
      <c r="C90" s="136"/>
      <c r="D90" s="19" t="s">
        <v>242</v>
      </c>
    </row>
    <row r="91" spans="1:4" s="59" customFormat="1" ht="24" hidden="1" outlineLevel="2" x14ac:dyDescent="0.2">
      <c r="A91" s="109" t="s">
        <v>3643</v>
      </c>
      <c r="B91" s="155" t="s">
        <v>3644</v>
      </c>
      <c r="C91" s="131">
        <f>C89*0.2</f>
        <v>96000</v>
      </c>
      <c r="D91" s="112" t="s">
        <v>419</v>
      </c>
    </row>
    <row r="92" spans="1:4" s="59" customFormat="1" ht="33.75" hidden="1" outlineLevel="2" x14ac:dyDescent="0.2">
      <c r="A92" s="18" t="s">
        <v>3645</v>
      </c>
      <c r="B92" s="18" t="s">
        <v>338</v>
      </c>
      <c r="C92" s="30">
        <v>1085000</v>
      </c>
      <c r="D92" s="19" t="s">
        <v>3636</v>
      </c>
    </row>
    <row r="93" spans="1:4" s="59" customFormat="1" ht="56.25" hidden="1" outlineLevel="2" x14ac:dyDescent="0.2">
      <c r="A93" s="18"/>
      <c r="B93" s="18"/>
      <c r="C93" s="136"/>
      <c r="D93" s="19" t="s">
        <v>242</v>
      </c>
    </row>
    <row r="94" spans="1:4" s="59" customFormat="1" ht="24" hidden="1" outlineLevel="2" x14ac:dyDescent="0.2">
      <c r="A94" s="109" t="s">
        <v>3646</v>
      </c>
      <c r="B94" s="155" t="s">
        <v>3647</v>
      </c>
      <c r="C94" s="131">
        <f>C92*0.2</f>
        <v>217000</v>
      </c>
      <c r="D94" s="112" t="s">
        <v>419</v>
      </c>
    </row>
    <row r="95" spans="1:4" s="59" customFormat="1" ht="33.75" hidden="1" outlineLevel="2" x14ac:dyDescent="0.2">
      <c r="A95" s="18" t="s">
        <v>233</v>
      </c>
      <c r="B95" s="18" t="s">
        <v>338</v>
      </c>
      <c r="C95" s="30">
        <v>2134000</v>
      </c>
      <c r="D95" s="19" t="s">
        <v>438</v>
      </c>
    </row>
    <row r="96" spans="1:4" s="59" customFormat="1" ht="56.25" hidden="1" outlineLevel="2" x14ac:dyDescent="0.2">
      <c r="A96" s="18"/>
      <c r="B96" s="18"/>
      <c r="C96" s="136"/>
      <c r="D96" s="19" t="s">
        <v>242</v>
      </c>
    </row>
    <row r="97" spans="1:4" s="59" customFormat="1" ht="24" hidden="1" outlineLevel="2" x14ac:dyDescent="0.2">
      <c r="A97" s="109" t="s">
        <v>234</v>
      </c>
      <c r="B97" s="155" t="s">
        <v>239</v>
      </c>
      <c r="C97" s="131">
        <f>C95*0.2</f>
        <v>426800</v>
      </c>
      <c r="D97" s="112" t="s">
        <v>419</v>
      </c>
    </row>
    <row r="98" spans="1:4" s="59" customFormat="1" ht="33.75" hidden="1" outlineLevel="2" x14ac:dyDescent="0.2">
      <c r="A98" s="18" t="s">
        <v>235</v>
      </c>
      <c r="B98" s="18" t="s">
        <v>338</v>
      </c>
      <c r="C98" s="30">
        <v>3184000</v>
      </c>
      <c r="D98" s="19" t="s">
        <v>439</v>
      </c>
    </row>
    <row r="99" spans="1:4" s="59" customFormat="1" ht="56.25" hidden="1" outlineLevel="2" x14ac:dyDescent="0.2">
      <c r="A99" s="18"/>
      <c r="B99" s="18"/>
      <c r="C99" s="136"/>
      <c r="D99" s="19" t="s">
        <v>242</v>
      </c>
    </row>
    <row r="100" spans="1:4" s="59" customFormat="1" ht="24" hidden="1" outlineLevel="2" x14ac:dyDescent="0.2">
      <c r="A100" s="109" t="s">
        <v>236</v>
      </c>
      <c r="B100" s="155" t="s">
        <v>240</v>
      </c>
      <c r="C100" s="131">
        <f>C98*0.2</f>
        <v>636800</v>
      </c>
      <c r="D100" s="112" t="s">
        <v>419</v>
      </c>
    </row>
    <row r="101" spans="1:4" s="59" customFormat="1" ht="33.75" hidden="1" outlineLevel="2" x14ac:dyDescent="0.2">
      <c r="A101" s="18" t="s">
        <v>237</v>
      </c>
      <c r="B101" s="18" t="s">
        <v>338</v>
      </c>
      <c r="C101" s="30">
        <v>5285000</v>
      </c>
      <c r="D101" s="19" t="s">
        <v>440</v>
      </c>
    </row>
    <row r="102" spans="1:4" s="59" customFormat="1" ht="56.25" hidden="1" outlineLevel="2" x14ac:dyDescent="0.2">
      <c r="A102" s="18"/>
      <c r="B102" s="18"/>
      <c r="C102" s="136"/>
      <c r="D102" s="19" t="s">
        <v>242</v>
      </c>
    </row>
    <row r="103" spans="1:4" s="59" customFormat="1" ht="24" hidden="1" outlineLevel="2" x14ac:dyDescent="0.2">
      <c r="A103" s="109" t="s">
        <v>238</v>
      </c>
      <c r="B103" s="155" t="s">
        <v>241</v>
      </c>
      <c r="C103" s="131">
        <f>C101*0.2</f>
        <v>1057000</v>
      </c>
      <c r="D103" s="112" t="s">
        <v>419</v>
      </c>
    </row>
    <row r="104" spans="1:4" ht="20.25" customHeight="1" x14ac:dyDescent="0.3">
      <c r="A104" s="415" t="s">
        <v>1493</v>
      </c>
      <c r="B104" s="416"/>
      <c r="C104" s="416"/>
      <c r="D104" s="417"/>
    </row>
    <row r="105" spans="1:4" s="24" customFormat="1" ht="20.149999999999999" customHeight="1" x14ac:dyDescent="0.35">
      <c r="A105" s="479" t="s">
        <v>1301</v>
      </c>
      <c r="B105" s="480"/>
      <c r="C105" s="480"/>
      <c r="D105" s="481"/>
    </row>
    <row r="106" spans="1:4" ht="20.149999999999999" customHeight="1" outlineLevel="1" collapsed="1" x14ac:dyDescent="0.3">
      <c r="A106" s="516" t="s">
        <v>3574</v>
      </c>
      <c r="B106" s="516"/>
      <c r="C106" s="516"/>
      <c r="D106" s="516"/>
    </row>
    <row r="107" spans="1:4" ht="14.25" hidden="1" outlineLevel="2" x14ac:dyDescent="0.2">
      <c r="A107" s="7" t="s">
        <v>1494</v>
      </c>
      <c r="B107" s="14" t="s">
        <v>1495</v>
      </c>
      <c r="C107" s="30">
        <v>3065000</v>
      </c>
      <c r="D107" s="16" t="s">
        <v>1496</v>
      </c>
    </row>
    <row r="108" spans="1:4" ht="101.25" hidden="1" outlineLevel="2" x14ac:dyDescent="0.2">
      <c r="A108" s="7"/>
      <c r="B108" s="238"/>
      <c r="C108" s="136"/>
      <c r="D108" s="16" t="s">
        <v>1497</v>
      </c>
    </row>
    <row r="109" spans="1:4" s="59" customFormat="1" ht="36" hidden="1" outlineLevel="2" x14ac:dyDescent="0.2">
      <c r="A109" s="109" t="s">
        <v>1498</v>
      </c>
      <c r="B109" s="155" t="s">
        <v>3648</v>
      </c>
      <c r="C109" s="131">
        <f>C107*0.2</f>
        <v>613000</v>
      </c>
      <c r="D109" s="112" t="s">
        <v>420</v>
      </c>
    </row>
    <row r="110" spans="1:4" ht="20.149999999999999" customHeight="1" outlineLevel="1" collapsed="1" x14ac:dyDescent="0.3">
      <c r="A110" s="516" t="s">
        <v>3575</v>
      </c>
      <c r="B110" s="516"/>
      <c r="C110" s="516"/>
      <c r="D110" s="516"/>
    </row>
    <row r="111" spans="1:4" ht="14.25" hidden="1" outlineLevel="2" x14ac:dyDescent="0.2">
      <c r="A111" s="7" t="s">
        <v>1499</v>
      </c>
      <c r="B111" s="77" t="s">
        <v>1500</v>
      </c>
      <c r="C111" s="30">
        <v>3435000</v>
      </c>
      <c r="D111" s="16" t="s">
        <v>1496</v>
      </c>
    </row>
    <row r="112" spans="1:4" ht="101.25" hidden="1" outlineLevel="2" x14ac:dyDescent="0.2">
      <c r="A112" s="7"/>
      <c r="B112" s="238"/>
      <c r="C112" s="136"/>
      <c r="D112" s="16" t="s">
        <v>1501</v>
      </c>
    </row>
    <row r="113" spans="1:4" s="59" customFormat="1" ht="36" hidden="1" outlineLevel="2" x14ac:dyDescent="0.2">
      <c r="A113" s="109" t="s">
        <v>1502</v>
      </c>
      <c r="B113" s="155" t="s">
        <v>3649</v>
      </c>
      <c r="C113" s="131">
        <f>C111*0.2</f>
        <v>687000</v>
      </c>
      <c r="D113" s="112" t="s">
        <v>420</v>
      </c>
    </row>
    <row r="114" spans="1:4" ht="14.25" hidden="1" outlineLevel="2" x14ac:dyDescent="0.2">
      <c r="A114" s="7" t="s">
        <v>1503</v>
      </c>
      <c r="B114" s="77" t="s">
        <v>1504</v>
      </c>
      <c r="C114" s="30">
        <v>2910000</v>
      </c>
      <c r="D114" s="16" t="s">
        <v>1496</v>
      </c>
    </row>
    <row r="115" spans="1:4" ht="101.25" hidden="1" outlineLevel="2" x14ac:dyDescent="0.2">
      <c r="A115" s="7"/>
      <c r="B115" s="238"/>
      <c r="C115" s="136"/>
      <c r="D115" s="16" t="s">
        <v>1505</v>
      </c>
    </row>
    <row r="116" spans="1:4" s="59" customFormat="1" ht="36" hidden="1" outlineLevel="2" x14ac:dyDescent="0.2">
      <c r="A116" s="109" t="s">
        <v>1506</v>
      </c>
      <c r="B116" s="155" t="s">
        <v>3650</v>
      </c>
      <c r="C116" s="131">
        <f>C114*0.2</f>
        <v>582000</v>
      </c>
      <c r="D116" s="112" t="s">
        <v>420</v>
      </c>
    </row>
    <row r="117" spans="1:4" ht="14.25" hidden="1" outlineLevel="2" x14ac:dyDescent="0.2">
      <c r="A117" s="7" t="s">
        <v>1507</v>
      </c>
      <c r="B117" s="77" t="s">
        <v>1508</v>
      </c>
      <c r="C117" s="30">
        <v>2580000</v>
      </c>
      <c r="D117" s="16" t="s">
        <v>1496</v>
      </c>
    </row>
    <row r="118" spans="1:4" ht="101.25" hidden="1" outlineLevel="2" x14ac:dyDescent="0.2">
      <c r="A118" s="7"/>
      <c r="B118" s="14"/>
      <c r="C118" s="136"/>
      <c r="D118" s="16" t="s">
        <v>1505</v>
      </c>
    </row>
    <row r="119" spans="1:4" s="59" customFormat="1" ht="36" hidden="1" outlineLevel="2" x14ac:dyDescent="0.2">
      <c r="A119" s="109" t="s">
        <v>1509</v>
      </c>
      <c r="B119" s="110" t="s">
        <v>3651</v>
      </c>
      <c r="C119" s="131">
        <f>C117*0.2</f>
        <v>516000</v>
      </c>
      <c r="D119" s="112" t="s">
        <v>420</v>
      </c>
    </row>
    <row r="120" spans="1:4" ht="14.25" hidden="1" outlineLevel="2" x14ac:dyDescent="0.2">
      <c r="A120" s="7" t="s">
        <v>1510</v>
      </c>
      <c r="B120" s="14" t="s">
        <v>1511</v>
      </c>
      <c r="C120" s="30">
        <v>1632000</v>
      </c>
      <c r="D120" s="16" t="s">
        <v>1496</v>
      </c>
    </row>
    <row r="121" spans="1:4" ht="112.5" hidden="1" outlineLevel="2" x14ac:dyDescent="0.2">
      <c r="A121" s="7"/>
      <c r="B121" s="238"/>
      <c r="C121" s="136"/>
      <c r="D121" s="16" t="s">
        <v>1512</v>
      </c>
    </row>
    <row r="122" spans="1:4" s="59" customFormat="1" ht="36" hidden="1" outlineLevel="2" x14ac:dyDescent="0.2">
      <c r="A122" s="109" t="s">
        <v>1513</v>
      </c>
      <c r="B122" s="110" t="s">
        <v>3652</v>
      </c>
      <c r="C122" s="131">
        <f>C120*0.2</f>
        <v>326400</v>
      </c>
      <c r="D122" s="112" t="s">
        <v>420</v>
      </c>
    </row>
    <row r="123" spans="1:4" s="61" customFormat="1" ht="20.149999999999999" customHeight="1" x14ac:dyDescent="0.35">
      <c r="A123" s="479" t="s">
        <v>1488</v>
      </c>
      <c r="B123" s="520"/>
      <c r="C123" s="480"/>
      <c r="D123" s="481"/>
    </row>
    <row r="124" spans="1:4" ht="14" outlineLevel="1" x14ac:dyDescent="0.3">
      <c r="A124" s="7" t="s">
        <v>1514</v>
      </c>
      <c r="B124" s="14" t="s">
        <v>1515</v>
      </c>
      <c r="C124" s="30">
        <v>2910000</v>
      </c>
      <c r="D124" s="16" t="s">
        <v>1496</v>
      </c>
    </row>
    <row r="125" spans="1:4" ht="80" outlineLevel="1" x14ac:dyDescent="0.3">
      <c r="A125" s="7"/>
      <c r="B125" s="238"/>
      <c r="C125" s="136"/>
      <c r="D125" s="16" t="s">
        <v>1594</v>
      </c>
    </row>
    <row r="126" spans="1:4" s="59" customFormat="1" ht="36" outlineLevel="1" x14ac:dyDescent="0.25">
      <c r="A126" s="109" t="s">
        <v>1516</v>
      </c>
      <c r="B126" s="110" t="s">
        <v>3653</v>
      </c>
      <c r="C126" s="131">
        <f>C124*0.2</f>
        <v>582000</v>
      </c>
      <c r="D126" s="112" t="s">
        <v>420</v>
      </c>
    </row>
    <row r="127" spans="1:4" ht="14" outlineLevel="1" x14ac:dyDescent="0.3">
      <c r="A127" s="7" t="s">
        <v>1517</v>
      </c>
      <c r="B127" s="77" t="s">
        <v>1518</v>
      </c>
      <c r="C127" s="30">
        <v>2580000</v>
      </c>
      <c r="D127" s="16" t="s">
        <v>1496</v>
      </c>
    </row>
    <row r="128" spans="1:4" ht="80" outlineLevel="1" x14ac:dyDescent="0.3">
      <c r="A128" s="7"/>
      <c r="B128" s="238"/>
      <c r="C128" s="136"/>
      <c r="D128" s="16" t="s">
        <v>1594</v>
      </c>
    </row>
    <row r="129" spans="1:4" s="59" customFormat="1" ht="36" outlineLevel="1" x14ac:dyDescent="0.25">
      <c r="A129" s="109" t="s">
        <v>1519</v>
      </c>
      <c r="B129" s="110" t="s">
        <v>3654</v>
      </c>
      <c r="C129" s="131">
        <f>C127*0.2</f>
        <v>516000</v>
      </c>
      <c r="D129" s="112" t="s">
        <v>420</v>
      </c>
    </row>
    <row r="130" spans="1:4" ht="14" outlineLevel="1" x14ac:dyDescent="0.3">
      <c r="A130" s="7" t="s">
        <v>1520</v>
      </c>
      <c r="B130" s="77" t="s">
        <v>1521</v>
      </c>
      <c r="C130" s="30">
        <v>1632000</v>
      </c>
      <c r="D130" s="16" t="s">
        <v>1496</v>
      </c>
    </row>
    <row r="131" spans="1:4" ht="90" outlineLevel="1" x14ac:dyDescent="0.3">
      <c r="A131" s="7"/>
      <c r="B131" s="238"/>
      <c r="C131" s="136"/>
      <c r="D131" s="16" t="s">
        <v>1595</v>
      </c>
    </row>
    <row r="132" spans="1:4" s="59" customFormat="1" ht="36" outlineLevel="1" x14ac:dyDescent="0.25">
      <c r="A132" s="109" t="s">
        <v>1522</v>
      </c>
      <c r="B132" s="110" t="s">
        <v>3655</v>
      </c>
      <c r="C132" s="131">
        <f>C130*0.2</f>
        <v>326400</v>
      </c>
      <c r="D132" s="112" t="s">
        <v>420</v>
      </c>
    </row>
    <row r="133" spans="1:4" ht="14" outlineLevel="1" x14ac:dyDescent="0.3">
      <c r="A133" s="7" t="s">
        <v>1523</v>
      </c>
      <c r="B133" s="77" t="s">
        <v>1524</v>
      </c>
      <c r="C133" s="30">
        <v>1430000</v>
      </c>
      <c r="D133" s="16" t="s">
        <v>1496</v>
      </c>
    </row>
    <row r="134" spans="1:4" ht="90" outlineLevel="1" x14ac:dyDescent="0.3">
      <c r="A134" s="7"/>
      <c r="B134" s="238"/>
      <c r="C134" s="136"/>
      <c r="D134" s="16" t="s">
        <v>1595</v>
      </c>
    </row>
    <row r="135" spans="1:4" s="59" customFormat="1" ht="36" outlineLevel="1" x14ac:dyDescent="0.25">
      <c r="A135" s="109" t="s">
        <v>1525</v>
      </c>
      <c r="B135" s="110" t="s">
        <v>3656</v>
      </c>
      <c r="C135" s="131">
        <f>C133*0.2</f>
        <v>286000</v>
      </c>
      <c r="D135" s="112" t="s">
        <v>420</v>
      </c>
    </row>
    <row r="136" spans="1:4" s="61" customFormat="1" ht="18" customHeight="1" x14ac:dyDescent="0.35">
      <c r="A136" s="479" t="s">
        <v>1491</v>
      </c>
      <c r="B136" s="520"/>
      <c r="C136" s="480"/>
      <c r="D136" s="481"/>
    </row>
    <row r="137" spans="1:4" s="59" customFormat="1" ht="13" outlineLevel="1" x14ac:dyDescent="0.25">
      <c r="A137" s="7" t="s">
        <v>1526</v>
      </c>
      <c r="B137" s="14" t="s">
        <v>1527</v>
      </c>
      <c r="C137" s="30">
        <v>1632000</v>
      </c>
      <c r="D137" s="16" t="s">
        <v>1496</v>
      </c>
    </row>
    <row r="138" spans="1:4" ht="100" outlineLevel="1" x14ac:dyDescent="0.3">
      <c r="A138" s="7"/>
      <c r="B138" s="238"/>
      <c r="C138" s="136"/>
      <c r="D138" s="16" t="s">
        <v>1596</v>
      </c>
    </row>
    <row r="139" spans="1:4" s="59" customFormat="1" ht="36" outlineLevel="1" x14ac:dyDescent="0.25">
      <c r="A139" s="109" t="s">
        <v>1528</v>
      </c>
      <c r="B139" s="110" t="s">
        <v>3657</v>
      </c>
      <c r="C139" s="131">
        <f>C137*0.2</f>
        <v>326400</v>
      </c>
      <c r="D139" s="112" t="s">
        <v>420</v>
      </c>
    </row>
    <row r="140" spans="1:4" s="59" customFormat="1" ht="13" outlineLevel="1" x14ac:dyDescent="0.25">
      <c r="A140" s="7" t="s">
        <v>1529</v>
      </c>
      <c r="B140" s="77" t="s">
        <v>1530</v>
      </c>
      <c r="C140" s="30">
        <v>1430000</v>
      </c>
      <c r="D140" s="16" t="s">
        <v>1496</v>
      </c>
    </row>
    <row r="141" spans="1:4" ht="100" outlineLevel="1" x14ac:dyDescent="0.3">
      <c r="A141" s="7"/>
      <c r="B141" s="238"/>
      <c r="C141" s="136"/>
      <c r="D141" s="16" t="s">
        <v>1512</v>
      </c>
    </row>
    <row r="142" spans="1:4" s="59" customFormat="1" ht="36" outlineLevel="1" x14ac:dyDescent="0.25">
      <c r="A142" s="239" t="s">
        <v>1531</v>
      </c>
      <c r="B142" s="251" t="s">
        <v>3658</v>
      </c>
      <c r="C142" s="240">
        <f>C140*0.2</f>
        <v>286000</v>
      </c>
      <c r="D142" s="112" t="s">
        <v>420</v>
      </c>
    </row>
    <row r="143" spans="1:4" s="59" customFormat="1" ht="13" outlineLevel="1" x14ac:dyDescent="0.25">
      <c r="A143" s="7" t="s">
        <v>1532</v>
      </c>
      <c r="B143" s="77" t="s">
        <v>1533</v>
      </c>
      <c r="C143" s="30">
        <v>1190000</v>
      </c>
      <c r="D143" s="16" t="s">
        <v>1496</v>
      </c>
    </row>
    <row r="144" spans="1:4" ht="90" outlineLevel="1" x14ac:dyDescent="0.3">
      <c r="A144" s="7"/>
      <c r="B144" s="238"/>
      <c r="C144" s="136"/>
      <c r="D144" s="16" t="s">
        <v>1534</v>
      </c>
    </row>
    <row r="145" spans="1:4" s="59" customFormat="1" ht="36" outlineLevel="1" x14ac:dyDescent="0.25">
      <c r="A145" s="239" t="s">
        <v>1535</v>
      </c>
      <c r="B145" s="251" t="s">
        <v>3659</v>
      </c>
      <c r="C145" s="240">
        <f>C143*0.2</f>
        <v>238000</v>
      </c>
      <c r="D145" s="112" t="s">
        <v>420</v>
      </c>
    </row>
    <row r="146" spans="1:4" s="59" customFormat="1" ht="18" customHeight="1" x14ac:dyDescent="0.25">
      <c r="A146" s="479" t="s">
        <v>1536</v>
      </c>
      <c r="B146" s="520"/>
      <c r="C146" s="480"/>
      <c r="D146" s="481"/>
    </row>
    <row r="147" spans="1:4" s="59" customFormat="1" ht="25" outlineLevel="1" x14ac:dyDescent="0.25">
      <c r="A147" s="7" t="s">
        <v>3660</v>
      </c>
      <c r="B147" s="77" t="s">
        <v>3661</v>
      </c>
      <c r="C147" s="30">
        <v>200000</v>
      </c>
      <c r="D147" s="16" t="s">
        <v>3662</v>
      </c>
    </row>
    <row r="148" spans="1:4" s="59" customFormat="1" ht="50" outlineLevel="1" x14ac:dyDescent="0.25">
      <c r="A148" s="7"/>
      <c r="B148" s="238"/>
      <c r="C148" s="136"/>
      <c r="D148" s="16" t="s">
        <v>242</v>
      </c>
    </row>
    <row r="149" spans="1:4" s="59" customFormat="1" ht="24" outlineLevel="1" x14ac:dyDescent="0.25">
      <c r="A149" s="109" t="s">
        <v>3663</v>
      </c>
      <c r="B149" s="155" t="s">
        <v>3664</v>
      </c>
      <c r="C149" s="131">
        <f>C147*0.2</f>
        <v>40000</v>
      </c>
      <c r="D149" s="112" t="s">
        <v>419</v>
      </c>
    </row>
    <row r="150" spans="1:4" s="59" customFormat="1" ht="25" outlineLevel="1" x14ac:dyDescent="0.25">
      <c r="A150" s="7" t="s">
        <v>3665</v>
      </c>
      <c r="B150" s="77" t="s">
        <v>3661</v>
      </c>
      <c r="C150" s="30">
        <v>480000</v>
      </c>
      <c r="D150" s="16" t="s">
        <v>3666</v>
      </c>
    </row>
    <row r="151" spans="1:4" s="59" customFormat="1" ht="50" outlineLevel="1" x14ac:dyDescent="0.25">
      <c r="A151" s="7"/>
      <c r="B151" s="238"/>
      <c r="C151" s="136"/>
      <c r="D151" s="16" t="s">
        <v>242</v>
      </c>
    </row>
    <row r="152" spans="1:4" s="59" customFormat="1" ht="24" outlineLevel="1" x14ac:dyDescent="0.25">
      <c r="A152" s="109" t="s">
        <v>3667</v>
      </c>
      <c r="B152" s="155" t="s">
        <v>3668</v>
      </c>
      <c r="C152" s="131">
        <f>C150*0.2</f>
        <v>96000</v>
      </c>
      <c r="D152" s="112" t="s">
        <v>419</v>
      </c>
    </row>
    <row r="153" spans="1:4" s="59" customFormat="1" ht="25" outlineLevel="1" x14ac:dyDescent="0.25">
      <c r="A153" s="7" t="s">
        <v>3669</v>
      </c>
      <c r="B153" s="77" t="s">
        <v>1537</v>
      </c>
      <c r="C153" s="30">
        <v>1185000</v>
      </c>
      <c r="D153" s="16" t="s">
        <v>3670</v>
      </c>
    </row>
    <row r="154" spans="1:4" s="59" customFormat="1" ht="50" outlineLevel="1" x14ac:dyDescent="0.25">
      <c r="A154" s="7"/>
      <c r="B154" s="238"/>
      <c r="C154" s="136"/>
      <c r="D154" s="16" t="s">
        <v>1538</v>
      </c>
    </row>
    <row r="155" spans="1:4" s="59" customFormat="1" ht="24" outlineLevel="1" x14ac:dyDescent="0.25">
      <c r="A155" s="109" t="s">
        <v>3671</v>
      </c>
      <c r="B155" s="155" t="s">
        <v>3672</v>
      </c>
      <c r="C155" s="131">
        <f>C153*0.2</f>
        <v>237000</v>
      </c>
      <c r="D155" s="112" t="s">
        <v>419</v>
      </c>
    </row>
    <row r="156" spans="1:4" s="59" customFormat="1" ht="25" outlineLevel="1" x14ac:dyDescent="0.25">
      <c r="A156" s="7" t="s">
        <v>1539</v>
      </c>
      <c r="B156" s="77" t="s">
        <v>1537</v>
      </c>
      <c r="C156" s="30">
        <v>2234000</v>
      </c>
      <c r="D156" s="16" t="s">
        <v>3673</v>
      </c>
    </row>
    <row r="157" spans="1:4" s="59" customFormat="1" ht="50" outlineLevel="1" x14ac:dyDescent="0.25">
      <c r="A157" s="7"/>
      <c r="B157" s="238"/>
      <c r="C157" s="136"/>
      <c r="D157" s="16" t="s">
        <v>1538</v>
      </c>
    </row>
    <row r="158" spans="1:4" s="59" customFormat="1" ht="24" outlineLevel="1" x14ac:dyDescent="0.25">
      <c r="A158" s="109" t="s">
        <v>1540</v>
      </c>
      <c r="B158" s="155" t="s">
        <v>1541</v>
      </c>
      <c r="C158" s="131">
        <f>C156*0.2</f>
        <v>446800</v>
      </c>
      <c r="D158" s="112" t="s">
        <v>419</v>
      </c>
    </row>
    <row r="159" spans="1:4" s="59" customFormat="1" ht="25" outlineLevel="1" x14ac:dyDescent="0.25">
      <c r="A159" s="7" t="s">
        <v>1542</v>
      </c>
      <c r="B159" s="77" t="s">
        <v>1537</v>
      </c>
      <c r="C159" s="30">
        <v>3284000</v>
      </c>
      <c r="D159" s="16" t="s">
        <v>3674</v>
      </c>
    </row>
    <row r="160" spans="1:4" s="59" customFormat="1" ht="50" outlineLevel="1" x14ac:dyDescent="0.25">
      <c r="A160" s="7"/>
      <c r="B160" s="238"/>
      <c r="C160" s="136"/>
      <c r="D160" s="16" t="s">
        <v>1538</v>
      </c>
    </row>
    <row r="161" spans="1:4" s="59" customFormat="1" ht="24" outlineLevel="1" x14ac:dyDescent="0.25">
      <c r="A161" s="109" t="s">
        <v>1543</v>
      </c>
      <c r="B161" s="155" t="s">
        <v>1544</v>
      </c>
      <c r="C161" s="131">
        <f>C159*0.2</f>
        <v>656800</v>
      </c>
      <c r="D161" s="112" t="s">
        <v>419</v>
      </c>
    </row>
    <row r="162" spans="1:4" s="59" customFormat="1" ht="25" outlineLevel="1" x14ac:dyDescent="0.25">
      <c r="A162" s="7" t="s">
        <v>1545</v>
      </c>
      <c r="B162" s="77" t="s">
        <v>1537</v>
      </c>
      <c r="C162" s="30">
        <v>5385000</v>
      </c>
      <c r="D162" s="16" t="s">
        <v>3675</v>
      </c>
    </row>
    <row r="163" spans="1:4" s="59" customFormat="1" ht="50" outlineLevel="1" x14ac:dyDescent="0.25">
      <c r="A163" s="7"/>
      <c r="B163" s="238"/>
      <c r="C163" s="136"/>
      <c r="D163" s="16" t="s">
        <v>1538</v>
      </c>
    </row>
    <row r="164" spans="1:4" s="59" customFormat="1" ht="24" outlineLevel="1" x14ac:dyDescent="0.25">
      <c r="A164" s="109" t="s">
        <v>1546</v>
      </c>
      <c r="B164" s="155" t="s">
        <v>1547</v>
      </c>
      <c r="C164" s="131">
        <f>C162*0.2</f>
        <v>1077000</v>
      </c>
      <c r="D164" s="112" t="s">
        <v>419</v>
      </c>
    </row>
    <row r="165" spans="1:4" s="59" customFormat="1" ht="18.75" customHeight="1" collapsed="1" x14ac:dyDescent="0.25">
      <c r="A165" s="479" t="s">
        <v>1548</v>
      </c>
      <c r="B165" s="480"/>
      <c r="C165" s="480"/>
      <c r="D165" s="481"/>
    </row>
    <row r="166" spans="1:4" s="59" customFormat="1" ht="33.75" hidden="1" outlineLevel="2" x14ac:dyDescent="0.2">
      <c r="A166" s="7" t="s">
        <v>3676</v>
      </c>
      <c r="B166" s="77" t="s">
        <v>3689</v>
      </c>
      <c r="C166" s="30">
        <v>200000</v>
      </c>
      <c r="D166" s="16" t="s">
        <v>3628</v>
      </c>
    </row>
    <row r="167" spans="1:4" s="59" customFormat="1" ht="56.25" hidden="1" outlineLevel="2" x14ac:dyDescent="0.2">
      <c r="A167" s="7"/>
      <c r="B167" s="238"/>
      <c r="C167" s="136"/>
      <c r="D167" s="16" t="s">
        <v>242</v>
      </c>
    </row>
    <row r="168" spans="1:4" s="59" customFormat="1" ht="24" hidden="1" outlineLevel="2" x14ac:dyDescent="0.2">
      <c r="A168" s="109" t="s">
        <v>3677</v>
      </c>
      <c r="B168" s="155" t="s">
        <v>3678</v>
      </c>
      <c r="C168" s="131">
        <f>C166*0.2</f>
        <v>40000</v>
      </c>
      <c r="D168" s="112" t="s">
        <v>419</v>
      </c>
    </row>
    <row r="169" spans="1:4" s="59" customFormat="1" ht="33.75" hidden="1" outlineLevel="2" x14ac:dyDescent="0.2">
      <c r="A169" s="7" t="s">
        <v>3679</v>
      </c>
      <c r="B169" s="77" t="s">
        <v>3689</v>
      </c>
      <c r="C169" s="30">
        <v>480000</v>
      </c>
      <c r="D169" s="16" t="s">
        <v>3632</v>
      </c>
    </row>
    <row r="170" spans="1:4" s="59" customFormat="1" ht="56.25" hidden="1" outlineLevel="2" x14ac:dyDescent="0.2">
      <c r="A170" s="7"/>
      <c r="B170" s="238"/>
      <c r="C170" s="136"/>
      <c r="D170" s="16" t="s">
        <v>242</v>
      </c>
    </row>
    <row r="171" spans="1:4" s="59" customFormat="1" ht="24" hidden="1" outlineLevel="2" x14ac:dyDescent="0.2">
      <c r="A171" s="109" t="s">
        <v>3680</v>
      </c>
      <c r="B171" s="155" t="s">
        <v>3681</v>
      </c>
      <c r="C171" s="131">
        <f>C169*0.2</f>
        <v>96000</v>
      </c>
      <c r="D171" s="112" t="s">
        <v>419</v>
      </c>
    </row>
    <row r="172" spans="1:4" s="59" customFormat="1" ht="25.5" hidden="1" outlineLevel="2" x14ac:dyDescent="0.2">
      <c r="A172" s="7" t="s">
        <v>3682</v>
      </c>
      <c r="B172" s="77" t="s">
        <v>1549</v>
      </c>
      <c r="C172" s="30">
        <v>1185000</v>
      </c>
      <c r="D172" s="16" t="s">
        <v>3670</v>
      </c>
    </row>
    <row r="173" spans="1:4" s="59" customFormat="1" ht="56.25" hidden="1" outlineLevel="2" x14ac:dyDescent="0.2">
      <c r="A173" s="7"/>
      <c r="B173" s="238"/>
      <c r="C173" s="136"/>
      <c r="D173" s="16" t="s">
        <v>1538</v>
      </c>
    </row>
    <row r="174" spans="1:4" s="59" customFormat="1" ht="24" hidden="1" outlineLevel="2" x14ac:dyDescent="0.2">
      <c r="A174" s="109" t="s">
        <v>3683</v>
      </c>
      <c r="B174" s="155" t="s">
        <v>3684</v>
      </c>
      <c r="C174" s="131">
        <f>C172*0.2</f>
        <v>237000</v>
      </c>
      <c r="D174" s="112" t="s">
        <v>419</v>
      </c>
    </row>
    <row r="175" spans="1:4" s="59" customFormat="1" ht="25.5" hidden="1" outlineLevel="2" x14ac:dyDescent="0.2">
      <c r="A175" s="7" t="s">
        <v>1550</v>
      </c>
      <c r="B175" s="77" t="s">
        <v>1549</v>
      </c>
      <c r="C175" s="30">
        <v>2234000</v>
      </c>
      <c r="D175" s="16" t="s">
        <v>3673</v>
      </c>
    </row>
    <row r="176" spans="1:4" s="59" customFormat="1" ht="56.25" hidden="1" outlineLevel="2" x14ac:dyDescent="0.2">
      <c r="A176" s="7"/>
      <c r="B176" s="238"/>
      <c r="C176" s="136"/>
      <c r="D176" s="16" t="s">
        <v>1538</v>
      </c>
    </row>
    <row r="177" spans="1:9" s="59" customFormat="1" ht="24" hidden="1" outlineLevel="2" x14ac:dyDescent="0.2">
      <c r="A177" s="109" t="s">
        <v>1551</v>
      </c>
      <c r="B177" s="155" t="s">
        <v>1552</v>
      </c>
      <c r="C177" s="131">
        <f>C175*0.2</f>
        <v>446800</v>
      </c>
      <c r="D177" s="112" t="s">
        <v>419</v>
      </c>
    </row>
    <row r="178" spans="1:9" s="59" customFormat="1" ht="25.5" hidden="1" outlineLevel="2" x14ac:dyDescent="0.2">
      <c r="A178" s="7" t="s">
        <v>1553</v>
      </c>
      <c r="B178" s="77" t="s">
        <v>1549</v>
      </c>
      <c r="C178" s="30">
        <v>3284000</v>
      </c>
      <c r="D178" s="16" t="s">
        <v>3674</v>
      </c>
    </row>
    <row r="179" spans="1:9" s="59" customFormat="1" ht="56.25" hidden="1" outlineLevel="2" x14ac:dyDescent="0.2">
      <c r="A179" s="7"/>
      <c r="B179" s="238"/>
      <c r="C179" s="136"/>
      <c r="D179" s="16" t="s">
        <v>1538</v>
      </c>
    </row>
    <row r="180" spans="1:9" s="59" customFormat="1" ht="31.15" hidden="1" customHeight="1" outlineLevel="2" x14ac:dyDescent="0.2">
      <c r="A180" s="109" t="s">
        <v>1554</v>
      </c>
      <c r="B180" s="155" t="s">
        <v>1555</v>
      </c>
      <c r="C180" s="131">
        <f>C178*0.2</f>
        <v>656800</v>
      </c>
      <c r="D180" s="112" t="s">
        <v>419</v>
      </c>
    </row>
    <row r="181" spans="1:9" s="59" customFormat="1" ht="25.5" hidden="1" outlineLevel="2" x14ac:dyDescent="0.2">
      <c r="A181" s="7" t="s">
        <v>1556</v>
      </c>
      <c r="B181" s="77" t="s">
        <v>1549</v>
      </c>
      <c r="C181" s="30">
        <v>5385000</v>
      </c>
      <c r="D181" s="16" t="s">
        <v>3675</v>
      </c>
    </row>
    <row r="182" spans="1:9" s="59" customFormat="1" ht="56.25" hidden="1" outlineLevel="2" x14ac:dyDescent="0.2">
      <c r="A182" s="7"/>
      <c r="B182" s="238"/>
      <c r="C182" s="136"/>
      <c r="D182" s="16" t="s">
        <v>1538</v>
      </c>
    </row>
    <row r="183" spans="1:9" s="59" customFormat="1" ht="24" hidden="1" outlineLevel="2" x14ac:dyDescent="0.2">
      <c r="A183" s="109" t="s">
        <v>1557</v>
      </c>
      <c r="B183" s="155" t="s">
        <v>1558</v>
      </c>
      <c r="C183" s="131">
        <f>C181*0.2</f>
        <v>1077000</v>
      </c>
      <c r="D183" s="112" t="s">
        <v>419</v>
      </c>
    </row>
    <row r="184" spans="1:9" s="59" customFormat="1" ht="21" customHeight="1" x14ac:dyDescent="0.25">
      <c r="A184" s="479" t="s">
        <v>644</v>
      </c>
      <c r="B184" s="480"/>
      <c r="C184" s="480"/>
      <c r="D184" s="521"/>
    </row>
    <row r="185" spans="1:9" s="59" customFormat="1" ht="40" x14ac:dyDescent="0.25">
      <c r="A185" s="18" t="s">
        <v>550</v>
      </c>
      <c r="B185" s="18" t="s">
        <v>1170</v>
      </c>
      <c r="C185" s="188">
        <v>1300</v>
      </c>
      <c r="D185" s="219" t="s">
        <v>3466</v>
      </c>
    </row>
    <row r="186" spans="1:9" s="41" customFormat="1" ht="18.75" customHeight="1" x14ac:dyDescent="0.35">
      <c r="A186" s="479" t="s">
        <v>719</v>
      </c>
      <c r="B186" s="480"/>
      <c r="C186" s="480"/>
      <c r="D186" s="522"/>
    </row>
    <row r="187" spans="1:9" s="241" customFormat="1" ht="21.75" customHeight="1" outlineLevel="1" collapsed="1" x14ac:dyDescent="0.25">
      <c r="A187" s="462" t="s">
        <v>374</v>
      </c>
      <c r="B187" s="463"/>
      <c r="C187" s="463"/>
      <c r="D187" s="463"/>
    </row>
    <row r="188" spans="1:9" s="59" customFormat="1" ht="47.25" hidden="1" customHeight="1" outlineLevel="2" x14ac:dyDescent="0.2">
      <c r="A188" s="120" t="s">
        <v>375</v>
      </c>
      <c r="B188" s="120" t="s">
        <v>376</v>
      </c>
      <c r="C188" s="117">
        <v>4365000</v>
      </c>
      <c r="D188" s="119" t="s">
        <v>899</v>
      </c>
    </row>
    <row r="189" spans="1:9" s="59" customFormat="1" ht="45" hidden="1" outlineLevel="2" x14ac:dyDescent="0.2">
      <c r="A189" s="29" t="s">
        <v>377</v>
      </c>
      <c r="B189" s="29" t="s">
        <v>378</v>
      </c>
      <c r="C189" s="30">
        <v>1400000</v>
      </c>
      <c r="D189" s="36" t="s">
        <v>900</v>
      </c>
    </row>
    <row r="190" spans="1:9" s="59" customFormat="1" ht="45" hidden="1" outlineLevel="2" x14ac:dyDescent="0.2">
      <c r="A190" s="120" t="s">
        <v>379</v>
      </c>
      <c r="B190" s="120" t="s">
        <v>380</v>
      </c>
      <c r="C190" s="117">
        <v>1320000</v>
      </c>
      <c r="D190" s="119" t="s">
        <v>901</v>
      </c>
      <c r="E190" s="27"/>
      <c r="F190" s="27"/>
      <c r="G190" s="27"/>
      <c r="H190" s="27"/>
      <c r="I190" s="27"/>
    </row>
    <row r="191" spans="1:9" s="241" customFormat="1" ht="21.75" customHeight="1" outlineLevel="1" collapsed="1" x14ac:dyDescent="0.25">
      <c r="A191" s="462" t="s">
        <v>1562</v>
      </c>
      <c r="B191" s="463"/>
      <c r="C191" s="463"/>
      <c r="D191" s="463"/>
      <c r="E191" s="242"/>
      <c r="F191" s="242"/>
      <c r="G191" s="242"/>
      <c r="H191" s="242"/>
      <c r="I191" s="242"/>
    </row>
    <row r="192" spans="1:9" s="59" customFormat="1" ht="47.25" hidden="1" customHeight="1" outlineLevel="2" x14ac:dyDescent="0.2">
      <c r="A192" s="35" t="s">
        <v>381</v>
      </c>
      <c r="B192" s="35" t="s">
        <v>1563</v>
      </c>
      <c r="C192" s="30">
        <v>860000</v>
      </c>
      <c r="D192" s="36" t="s">
        <v>1564</v>
      </c>
      <c r="E192" s="27"/>
      <c r="F192" s="517"/>
      <c r="G192" s="518"/>
      <c r="H192" s="518"/>
      <c r="I192" s="519"/>
    </row>
    <row r="193" spans="1:11" s="59" customFormat="1" ht="45" hidden="1" outlineLevel="2" x14ac:dyDescent="0.2">
      <c r="A193" s="118" t="s">
        <v>382</v>
      </c>
      <c r="B193" s="118" t="s">
        <v>1565</v>
      </c>
      <c r="C193" s="117">
        <v>750000</v>
      </c>
      <c r="D193" s="119" t="s">
        <v>1566</v>
      </c>
      <c r="E193" s="27"/>
      <c r="F193" s="27"/>
      <c r="G193" s="27"/>
      <c r="H193" s="27"/>
      <c r="I193" s="27"/>
    </row>
    <row r="194" spans="1:11" s="241" customFormat="1" ht="21.75" customHeight="1" outlineLevel="1" collapsed="1" x14ac:dyDescent="0.25">
      <c r="A194" s="462" t="s">
        <v>383</v>
      </c>
      <c r="B194" s="463"/>
      <c r="C194" s="463"/>
      <c r="D194" s="463"/>
    </row>
    <row r="195" spans="1:11" s="59" customFormat="1" ht="47.25" hidden="1" customHeight="1" outlineLevel="2" x14ac:dyDescent="0.2">
      <c r="A195" s="35" t="s">
        <v>384</v>
      </c>
      <c r="B195" s="35" t="s">
        <v>385</v>
      </c>
      <c r="C195" s="30">
        <v>250000</v>
      </c>
      <c r="D195" s="36" t="s">
        <v>902</v>
      </c>
      <c r="E195" s="243"/>
      <c r="F195" s="243"/>
      <c r="G195" s="243"/>
      <c r="H195" s="243"/>
      <c r="I195" s="243"/>
      <c r="J195" s="243"/>
    </row>
    <row r="196" spans="1:11" s="241" customFormat="1" ht="21.75" customHeight="1" outlineLevel="1" collapsed="1" x14ac:dyDescent="0.25">
      <c r="A196" s="462" t="s">
        <v>391</v>
      </c>
      <c r="B196" s="463"/>
      <c r="C196" s="463"/>
      <c r="D196" s="463"/>
      <c r="E196" s="244"/>
      <c r="F196" s="244"/>
      <c r="G196" s="244"/>
      <c r="H196" s="244"/>
      <c r="I196" s="244"/>
      <c r="J196" s="244"/>
      <c r="K196" s="245"/>
    </row>
    <row r="197" spans="1:11" s="59" customFormat="1" ht="33.75" hidden="1" outlineLevel="2" x14ac:dyDescent="0.2">
      <c r="A197" s="120" t="s">
        <v>392</v>
      </c>
      <c r="B197" s="120" t="s">
        <v>396</v>
      </c>
      <c r="C197" s="117">
        <v>3700000</v>
      </c>
      <c r="D197" s="119" t="s">
        <v>397</v>
      </c>
      <c r="E197" s="98"/>
      <c r="F197" s="98"/>
      <c r="G197" s="98"/>
      <c r="H197" s="98"/>
      <c r="I197" s="98"/>
      <c r="J197" s="98"/>
      <c r="K197" s="47"/>
    </row>
    <row r="198" spans="1:11" s="59" customFormat="1" ht="33.75" hidden="1" outlineLevel="2" x14ac:dyDescent="0.2">
      <c r="A198" s="29" t="s">
        <v>393</v>
      </c>
      <c r="B198" s="29" t="s">
        <v>398</v>
      </c>
      <c r="C198" s="30">
        <v>2250000</v>
      </c>
      <c r="D198" s="36" t="s">
        <v>397</v>
      </c>
      <c r="E198" s="98"/>
      <c r="F198" s="98"/>
      <c r="G198" s="98"/>
      <c r="H198" s="98"/>
      <c r="I198" s="98"/>
      <c r="J198" s="98"/>
      <c r="K198" s="47"/>
    </row>
    <row r="199" spans="1:11" s="59" customFormat="1" ht="33.75" hidden="1" outlineLevel="2" x14ac:dyDescent="0.2">
      <c r="A199" s="120" t="s">
        <v>394</v>
      </c>
      <c r="B199" s="120" t="s">
        <v>399</v>
      </c>
      <c r="C199" s="117">
        <v>1500000</v>
      </c>
      <c r="D199" s="119" t="s">
        <v>397</v>
      </c>
      <c r="E199" s="98"/>
      <c r="F199" s="98"/>
      <c r="G199" s="98"/>
      <c r="H199" s="98"/>
      <c r="I199" s="98"/>
      <c r="J199" s="98"/>
      <c r="K199" s="47"/>
    </row>
    <row r="200" spans="1:11" s="59" customFormat="1" ht="33.75" hidden="1" outlineLevel="2" x14ac:dyDescent="0.2">
      <c r="A200" s="29" t="s">
        <v>395</v>
      </c>
      <c r="B200" s="29" t="s">
        <v>400</v>
      </c>
      <c r="C200" s="30">
        <v>750000</v>
      </c>
      <c r="D200" s="36" t="s">
        <v>397</v>
      </c>
      <c r="E200" s="98"/>
      <c r="F200" s="98"/>
      <c r="G200" s="98"/>
      <c r="H200" s="98"/>
      <c r="I200" s="98"/>
      <c r="J200" s="98"/>
      <c r="K200" s="47"/>
    </row>
    <row r="201" spans="1:11" ht="20.25" customHeight="1" x14ac:dyDescent="0.3">
      <c r="A201" s="415" t="s">
        <v>785</v>
      </c>
      <c r="B201" s="416"/>
      <c r="C201" s="416"/>
      <c r="D201" s="417"/>
    </row>
    <row r="202" spans="1:11" s="49" customFormat="1" ht="20.149999999999999" customHeight="1" outlineLevel="1" x14ac:dyDescent="0.3">
      <c r="A202" s="458" t="s">
        <v>3</v>
      </c>
      <c r="B202" s="459"/>
      <c r="C202" s="459"/>
      <c r="D202" s="459"/>
    </row>
    <row r="203" spans="1:11" s="49" customFormat="1" ht="20.149999999999999" customHeight="1" outlineLevel="1" collapsed="1" x14ac:dyDescent="0.3">
      <c r="A203" s="479" t="s">
        <v>70</v>
      </c>
      <c r="B203" s="480"/>
      <c r="C203" s="480"/>
      <c r="D203" s="481"/>
    </row>
    <row r="204" spans="1:11" ht="33.75" hidden="1" outlineLevel="2" x14ac:dyDescent="0.2">
      <c r="A204" s="102" t="s">
        <v>213</v>
      </c>
      <c r="B204" s="103" t="s">
        <v>1280</v>
      </c>
      <c r="C204" s="117">
        <v>3675</v>
      </c>
      <c r="D204" s="104" t="s">
        <v>313</v>
      </c>
    </row>
    <row r="205" spans="1:11" s="59" customFormat="1" ht="36" hidden="1" outlineLevel="2" x14ac:dyDescent="0.2">
      <c r="A205" s="80" t="s">
        <v>203</v>
      </c>
      <c r="B205" s="79" t="s">
        <v>204</v>
      </c>
      <c r="C205" s="130">
        <f>C204*0.2</f>
        <v>735</v>
      </c>
      <c r="D205" s="75" t="s">
        <v>419</v>
      </c>
    </row>
    <row r="206" spans="1:11" ht="33.75" hidden="1" outlineLevel="2" x14ac:dyDescent="0.2">
      <c r="A206" s="102" t="s">
        <v>214</v>
      </c>
      <c r="B206" s="103" t="s">
        <v>1280</v>
      </c>
      <c r="C206" s="117">
        <v>3550</v>
      </c>
      <c r="D206" s="104" t="s">
        <v>314</v>
      </c>
    </row>
    <row r="207" spans="1:11" s="59" customFormat="1" ht="36" hidden="1" outlineLevel="2" x14ac:dyDescent="0.2">
      <c r="A207" s="80" t="s">
        <v>205</v>
      </c>
      <c r="B207" s="79" t="s">
        <v>206</v>
      </c>
      <c r="C207" s="130">
        <f>C206*0.2</f>
        <v>710</v>
      </c>
      <c r="D207" s="75" t="s">
        <v>419</v>
      </c>
    </row>
    <row r="208" spans="1:11" ht="33.75" hidden="1" outlineLevel="2" x14ac:dyDescent="0.2">
      <c r="A208" s="102" t="s">
        <v>215</v>
      </c>
      <c r="B208" s="103" t="s">
        <v>1280</v>
      </c>
      <c r="C208" s="117">
        <v>2700</v>
      </c>
      <c r="D208" s="104" t="s">
        <v>315</v>
      </c>
    </row>
    <row r="209" spans="1:4" s="59" customFormat="1" ht="36" hidden="1" outlineLevel="2" x14ac:dyDescent="0.2">
      <c r="A209" s="80" t="s">
        <v>207</v>
      </c>
      <c r="B209" s="79" t="s">
        <v>208</v>
      </c>
      <c r="C209" s="130">
        <f>C208*0.2</f>
        <v>540</v>
      </c>
      <c r="D209" s="75" t="s">
        <v>419</v>
      </c>
    </row>
    <row r="210" spans="1:4" ht="33.75" hidden="1" outlineLevel="2" x14ac:dyDescent="0.2">
      <c r="A210" s="102" t="s">
        <v>216</v>
      </c>
      <c r="B210" s="103" t="s">
        <v>1280</v>
      </c>
      <c r="C210" s="117">
        <v>2100</v>
      </c>
      <c r="D210" s="104" t="s">
        <v>316</v>
      </c>
    </row>
    <row r="211" spans="1:4" s="59" customFormat="1" ht="36" hidden="1" outlineLevel="2" x14ac:dyDescent="0.2">
      <c r="A211" s="80" t="s">
        <v>209</v>
      </c>
      <c r="B211" s="79" t="s">
        <v>210</v>
      </c>
      <c r="C211" s="130">
        <f>C210*0.2</f>
        <v>420</v>
      </c>
      <c r="D211" s="75" t="s">
        <v>419</v>
      </c>
    </row>
    <row r="212" spans="1:4" ht="33.75" hidden="1" outlineLevel="2" x14ac:dyDescent="0.2">
      <c r="A212" s="102" t="s">
        <v>217</v>
      </c>
      <c r="B212" s="103" t="s">
        <v>1280</v>
      </c>
      <c r="C212" s="117" t="s">
        <v>15</v>
      </c>
      <c r="D212" s="104" t="s">
        <v>317</v>
      </c>
    </row>
    <row r="213" spans="1:4" s="59" customFormat="1" ht="36" hidden="1" outlineLevel="2" x14ac:dyDescent="0.2">
      <c r="A213" s="80" t="s">
        <v>211</v>
      </c>
      <c r="B213" s="79" t="s">
        <v>212</v>
      </c>
      <c r="C213" s="130" t="s">
        <v>15</v>
      </c>
      <c r="D213" s="75" t="s">
        <v>419</v>
      </c>
    </row>
    <row r="214" spans="1:4" s="24" customFormat="1" ht="20.149999999999999" customHeight="1" outlineLevel="1" collapsed="1" x14ac:dyDescent="0.35">
      <c r="A214" s="479" t="s">
        <v>456</v>
      </c>
      <c r="B214" s="480"/>
      <c r="C214" s="480"/>
      <c r="D214" s="481"/>
    </row>
    <row r="215" spans="1:4" ht="33.75" hidden="1" outlineLevel="2" x14ac:dyDescent="0.2">
      <c r="A215" s="102" t="s">
        <v>218</v>
      </c>
      <c r="B215" s="103" t="s">
        <v>1281</v>
      </c>
      <c r="C215" s="117">
        <v>3675</v>
      </c>
      <c r="D215" s="104" t="s">
        <v>313</v>
      </c>
    </row>
    <row r="216" spans="1:4" s="59" customFormat="1" ht="36" hidden="1" outlineLevel="2" x14ac:dyDescent="0.2">
      <c r="A216" s="80" t="s">
        <v>219</v>
      </c>
      <c r="B216" s="79" t="s">
        <v>220</v>
      </c>
      <c r="C216" s="130">
        <f>C215*0.2</f>
        <v>735</v>
      </c>
      <c r="D216" s="75" t="s">
        <v>419</v>
      </c>
    </row>
    <row r="217" spans="1:4" ht="33.75" hidden="1" outlineLevel="2" x14ac:dyDescent="0.2">
      <c r="A217" s="102" t="s">
        <v>221</v>
      </c>
      <c r="B217" s="103" t="s">
        <v>1281</v>
      </c>
      <c r="C217" s="117">
        <v>3550</v>
      </c>
      <c r="D217" s="104" t="s">
        <v>314</v>
      </c>
    </row>
    <row r="218" spans="1:4" s="59" customFormat="1" ht="36" hidden="1" outlineLevel="2" x14ac:dyDescent="0.2">
      <c r="A218" s="80" t="s">
        <v>222</v>
      </c>
      <c r="B218" s="79" t="s">
        <v>223</v>
      </c>
      <c r="C218" s="130">
        <f>C217*0.2</f>
        <v>710</v>
      </c>
      <c r="D218" s="75" t="s">
        <v>419</v>
      </c>
    </row>
    <row r="219" spans="1:4" ht="33.75" hidden="1" outlineLevel="2" x14ac:dyDescent="0.2">
      <c r="A219" s="102" t="s">
        <v>224</v>
      </c>
      <c r="B219" s="103" t="s">
        <v>1281</v>
      </c>
      <c r="C219" s="117">
        <v>2700</v>
      </c>
      <c r="D219" s="104" t="s">
        <v>315</v>
      </c>
    </row>
    <row r="220" spans="1:4" s="59" customFormat="1" ht="36" hidden="1" outlineLevel="2" x14ac:dyDescent="0.2">
      <c r="A220" s="80" t="s">
        <v>225</v>
      </c>
      <c r="B220" s="79" t="s">
        <v>226</v>
      </c>
      <c r="C220" s="130">
        <f>C219*0.2</f>
        <v>540</v>
      </c>
      <c r="D220" s="75" t="s">
        <v>419</v>
      </c>
    </row>
    <row r="221" spans="1:4" ht="33.75" hidden="1" outlineLevel="2" x14ac:dyDescent="0.2">
      <c r="A221" s="102" t="s">
        <v>227</v>
      </c>
      <c r="B221" s="103" t="s">
        <v>1281</v>
      </c>
      <c r="C221" s="117">
        <v>2100</v>
      </c>
      <c r="D221" s="104" t="s">
        <v>316</v>
      </c>
    </row>
    <row r="222" spans="1:4" s="59" customFormat="1" ht="36" hidden="1" outlineLevel="2" x14ac:dyDescent="0.2">
      <c r="A222" s="80" t="s">
        <v>228</v>
      </c>
      <c r="B222" s="79" t="s">
        <v>229</v>
      </c>
      <c r="C222" s="130">
        <f>C221*0.2</f>
        <v>420</v>
      </c>
      <c r="D222" s="75" t="s">
        <v>419</v>
      </c>
    </row>
    <row r="223" spans="1:4" ht="33.75" hidden="1" outlineLevel="2" x14ac:dyDescent="0.2">
      <c r="A223" s="102" t="s">
        <v>230</v>
      </c>
      <c r="B223" s="103" t="s">
        <v>1281</v>
      </c>
      <c r="C223" s="117" t="s">
        <v>15</v>
      </c>
      <c r="D223" s="104" t="s">
        <v>317</v>
      </c>
    </row>
    <row r="224" spans="1:4" s="59" customFormat="1" ht="36" hidden="1" outlineLevel="2" x14ac:dyDescent="0.2">
      <c r="A224" s="80" t="s">
        <v>231</v>
      </c>
      <c r="B224" s="79" t="s">
        <v>232</v>
      </c>
      <c r="C224" s="130" t="s">
        <v>15</v>
      </c>
      <c r="D224" s="75" t="s">
        <v>419</v>
      </c>
    </row>
    <row r="225" spans="1:4" ht="20.25" customHeight="1" x14ac:dyDescent="0.3">
      <c r="A225" s="415" t="s">
        <v>786</v>
      </c>
      <c r="B225" s="416"/>
      <c r="C225" s="416"/>
      <c r="D225" s="417"/>
    </row>
    <row r="226" spans="1:4" s="49" customFormat="1" ht="20.149999999999999" customHeight="1" outlineLevel="1" collapsed="1" x14ac:dyDescent="0.3">
      <c r="A226" s="479" t="s">
        <v>1300</v>
      </c>
      <c r="B226" s="480"/>
      <c r="C226" s="480"/>
      <c r="D226" s="481"/>
    </row>
    <row r="227" spans="1:4" ht="33.75" hidden="1" outlineLevel="2" x14ac:dyDescent="0.2">
      <c r="A227" s="102" t="s">
        <v>789</v>
      </c>
      <c r="B227" s="103" t="s">
        <v>1282</v>
      </c>
      <c r="C227" s="117">
        <v>4410</v>
      </c>
      <c r="D227" s="104" t="s">
        <v>313</v>
      </c>
    </row>
    <row r="228" spans="1:4" s="59" customFormat="1" ht="36" hidden="1" outlineLevel="2" x14ac:dyDescent="0.2">
      <c r="A228" s="80" t="s">
        <v>790</v>
      </c>
      <c r="B228" s="79" t="s">
        <v>791</v>
      </c>
      <c r="C228" s="130">
        <f>C227*0.2</f>
        <v>882</v>
      </c>
      <c r="D228" s="75" t="s">
        <v>419</v>
      </c>
    </row>
    <row r="229" spans="1:4" ht="33.75" hidden="1" outlineLevel="2" x14ac:dyDescent="0.2">
      <c r="A229" s="102" t="s">
        <v>792</v>
      </c>
      <c r="B229" s="103" t="s">
        <v>1282</v>
      </c>
      <c r="C229" s="117">
        <v>4250</v>
      </c>
      <c r="D229" s="104" t="s">
        <v>314</v>
      </c>
    </row>
    <row r="230" spans="1:4" s="59" customFormat="1" ht="36" hidden="1" outlineLevel="2" x14ac:dyDescent="0.2">
      <c r="A230" s="80" t="s">
        <v>793</v>
      </c>
      <c r="B230" s="79" t="s">
        <v>794</v>
      </c>
      <c r="C230" s="130">
        <f>C229*0.2</f>
        <v>850</v>
      </c>
      <c r="D230" s="75" t="s">
        <v>419</v>
      </c>
    </row>
    <row r="231" spans="1:4" ht="33.75" hidden="1" outlineLevel="2" x14ac:dyDescent="0.2">
      <c r="A231" s="102" t="s">
        <v>795</v>
      </c>
      <c r="B231" s="103" t="s">
        <v>1282</v>
      </c>
      <c r="C231" s="117">
        <v>3250</v>
      </c>
      <c r="D231" s="104" t="s">
        <v>315</v>
      </c>
    </row>
    <row r="232" spans="1:4" s="59" customFormat="1" ht="36" hidden="1" outlineLevel="2" x14ac:dyDescent="0.2">
      <c r="A232" s="80" t="s">
        <v>796</v>
      </c>
      <c r="B232" s="79" t="s">
        <v>797</v>
      </c>
      <c r="C232" s="130">
        <f>C231*0.2</f>
        <v>650</v>
      </c>
      <c r="D232" s="75" t="s">
        <v>419</v>
      </c>
    </row>
    <row r="233" spans="1:4" ht="33.75" hidden="1" outlineLevel="2" x14ac:dyDescent="0.2">
      <c r="A233" s="102" t="s">
        <v>798</v>
      </c>
      <c r="B233" s="103" t="s">
        <v>1282</v>
      </c>
      <c r="C233" s="117">
        <v>2600</v>
      </c>
      <c r="D233" s="104" t="s">
        <v>316</v>
      </c>
    </row>
    <row r="234" spans="1:4" s="59" customFormat="1" ht="36" hidden="1" outlineLevel="2" x14ac:dyDescent="0.2">
      <c r="A234" s="80" t="s">
        <v>799</v>
      </c>
      <c r="B234" s="79" t="s">
        <v>800</v>
      </c>
      <c r="C234" s="130">
        <f>C233*0.2</f>
        <v>520</v>
      </c>
      <c r="D234" s="75" t="s">
        <v>419</v>
      </c>
    </row>
    <row r="235" spans="1:4" ht="33.75" hidden="1" outlineLevel="2" x14ac:dyDescent="0.2">
      <c r="A235" s="102" t="s">
        <v>801</v>
      </c>
      <c r="B235" s="103" t="s">
        <v>1282</v>
      </c>
      <c r="C235" s="117" t="s">
        <v>15</v>
      </c>
      <c r="D235" s="104" t="s">
        <v>317</v>
      </c>
    </row>
    <row r="236" spans="1:4" s="59" customFormat="1" ht="36" hidden="1" outlineLevel="2" x14ac:dyDescent="0.2">
      <c r="A236" s="80" t="s">
        <v>802</v>
      </c>
      <c r="B236" s="79" t="s">
        <v>803</v>
      </c>
      <c r="C236" s="130" t="s">
        <v>15</v>
      </c>
      <c r="D236" s="75" t="s">
        <v>419</v>
      </c>
    </row>
    <row r="237" spans="1:4" s="24" customFormat="1" ht="20.149999999999999" customHeight="1" outlineLevel="1" collapsed="1" x14ac:dyDescent="0.35">
      <c r="A237" s="479" t="s">
        <v>3690</v>
      </c>
      <c r="B237" s="480"/>
      <c r="C237" s="480"/>
      <c r="D237" s="481"/>
    </row>
    <row r="238" spans="1:4" ht="33.75" hidden="1" outlineLevel="2" x14ac:dyDescent="0.2">
      <c r="A238" s="102" t="s">
        <v>804</v>
      </c>
      <c r="B238" s="103" t="s">
        <v>1283</v>
      </c>
      <c r="C238" s="117">
        <v>4410</v>
      </c>
      <c r="D238" s="104" t="s">
        <v>313</v>
      </c>
    </row>
    <row r="239" spans="1:4" s="59" customFormat="1" ht="36" hidden="1" outlineLevel="2" x14ac:dyDescent="0.2">
      <c r="A239" s="80" t="s">
        <v>805</v>
      </c>
      <c r="B239" s="79" t="s">
        <v>806</v>
      </c>
      <c r="C239" s="130">
        <f>C238*0.2</f>
        <v>882</v>
      </c>
      <c r="D239" s="75" t="s">
        <v>419</v>
      </c>
    </row>
    <row r="240" spans="1:4" ht="33.75" hidden="1" outlineLevel="2" x14ac:dyDescent="0.2">
      <c r="A240" s="102" t="s">
        <v>807</v>
      </c>
      <c r="B240" s="103" t="s">
        <v>1283</v>
      </c>
      <c r="C240" s="117">
        <v>4250</v>
      </c>
      <c r="D240" s="104" t="s">
        <v>314</v>
      </c>
    </row>
    <row r="241" spans="1:18" s="59" customFormat="1" ht="36" hidden="1" outlineLevel="2" x14ac:dyDescent="0.2">
      <c r="A241" s="80" t="s">
        <v>808</v>
      </c>
      <c r="B241" s="79" t="s">
        <v>809</v>
      </c>
      <c r="C241" s="130">
        <f>C240*0.2</f>
        <v>850</v>
      </c>
      <c r="D241" s="75" t="s">
        <v>419</v>
      </c>
    </row>
    <row r="242" spans="1:18" ht="33.75" hidden="1" outlineLevel="2" x14ac:dyDescent="0.2">
      <c r="A242" s="102" t="s">
        <v>810</v>
      </c>
      <c r="B242" s="103" t="s">
        <v>1283</v>
      </c>
      <c r="C242" s="117">
        <v>3250</v>
      </c>
      <c r="D242" s="104" t="s">
        <v>315</v>
      </c>
    </row>
    <row r="243" spans="1:18" s="59" customFormat="1" ht="36" hidden="1" outlineLevel="2" x14ac:dyDescent="0.2">
      <c r="A243" s="80" t="s">
        <v>811</v>
      </c>
      <c r="B243" s="79" t="s">
        <v>812</v>
      </c>
      <c r="C243" s="130">
        <f>C242*0.2</f>
        <v>650</v>
      </c>
      <c r="D243" s="75" t="s">
        <v>419</v>
      </c>
    </row>
    <row r="244" spans="1:18" ht="33.75" hidden="1" outlineLevel="2" x14ac:dyDescent="0.2">
      <c r="A244" s="102" t="s">
        <v>813</v>
      </c>
      <c r="B244" s="103" t="s">
        <v>1283</v>
      </c>
      <c r="C244" s="117">
        <v>2600</v>
      </c>
      <c r="D244" s="104" t="s">
        <v>316</v>
      </c>
    </row>
    <row r="245" spans="1:18" s="59" customFormat="1" ht="36" hidden="1" outlineLevel="2" x14ac:dyDescent="0.2">
      <c r="A245" s="80" t="s">
        <v>814</v>
      </c>
      <c r="B245" s="79" t="s">
        <v>815</v>
      </c>
      <c r="C245" s="130">
        <f>C244*0.2</f>
        <v>520</v>
      </c>
      <c r="D245" s="75" t="s">
        <v>419</v>
      </c>
    </row>
    <row r="246" spans="1:18" ht="33.75" hidden="1" outlineLevel="2" x14ac:dyDescent="0.2">
      <c r="A246" s="102" t="s">
        <v>816</v>
      </c>
      <c r="B246" s="103" t="s">
        <v>1283</v>
      </c>
      <c r="C246" s="117" t="s">
        <v>15</v>
      </c>
      <c r="D246" s="104" t="s">
        <v>317</v>
      </c>
    </row>
    <row r="247" spans="1:18" s="59" customFormat="1" ht="36" hidden="1" outlineLevel="2" x14ac:dyDescent="0.2">
      <c r="A247" s="80" t="s">
        <v>817</v>
      </c>
      <c r="B247" s="79" t="s">
        <v>818</v>
      </c>
      <c r="C247" s="130" t="s">
        <v>15</v>
      </c>
      <c r="D247" s="75" t="s">
        <v>419</v>
      </c>
    </row>
    <row r="248" spans="1:18" s="41" customFormat="1" ht="20.149999999999999" customHeight="1" x14ac:dyDescent="0.35">
      <c r="A248" s="479" t="s">
        <v>458</v>
      </c>
      <c r="B248" s="480"/>
      <c r="C248" s="480"/>
      <c r="D248" s="481"/>
      <c r="E248" s="246"/>
      <c r="F248" s="246"/>
      <c r="G248" s="246"/>
      <c r="H248" s="246"/>
      <c r="I248" s="246"/>
      <c r="J248" s="246"/>
      <c r="K248" s="247"/>
      <c r="L248" s="52"/>
      <c r="M248" s="52"/>
      <c r="N248" s="52"/>
      <c r="O248" s="52"/>
      <c r="P248" s="52"/>
      <c r="Q248" s="52"/>
      <c r="R248" s="52"/>
    </row>
    <row r="249" spans="1:18" ht="40" outlineLevel="1" x14ac:dyDescent="0.3">
      <c r="A249" s="103" t="s">
        <v>196</v>
      </c>
      <c r="B249" s="103" t="s">
        <v>197</v>
      </c>
      <c r="C249" s="117">
        <v>1600</v>
      </c>
      <c r="D249" s="248" t="s">
        <v>444</v>
      </c>
      <c r="E249" s="253"/>
      <c r="F249" s="253"/>
      <c r="G249" s="253"/>
      <c r="H249" s="253"/>
      <c r="I249" s="253"/>
      <c r="J249" s="253"/>
      <c r="K249" s="202"/>
    </row>
    <row r="250" spans="1:18" s="59" customFormat="1" ht="50" outlineLevel="1" x14ac:dyDescent="0.25">
      <c r="A250" s="18" t="s">
        <v>824</v>
      </c>
      <c r="B250" s="18" t="s">
        <v>650</v>
      </c>
      <c r="C250" s="188">
        <v>1600</v>
      </c>
      <c r="D250" s="219" t="s">
        <v>3685</v>
      </c>
      <c r="E250" s="98"/>
      <c r="F250" s="98"/>
      <c r="G250" s="98"/>
      <c r="H250" s="98"/>
      <c r="I250" s="98"/>
      <c r="J250" s="98"/>
      <c r="K250" s="47"/>
    </row>
    <row r="251" spans="1:18" s="59" customFormat="1" ht="50" outlineLevel="1" x14ac:dyDescent="0.25">
      <c r="A251" s="114" t="s">
        <v>825</v>
      </c>
      <c r="B251" s="114" t="s">
        <v>650</v>
      </c>
      <c r="C251" s="189">
        <v>1600</v>
      </c>
      <c r="D251" s="252" t="s">
        <v>3686</v>
      </c>
      <c r="E251" s="98"/>
      <c r="F251" s="98"/>
      <c r="G251" s="98"/>
      <c r="H251" s="98"/>
      <c r="I251" s="98"/>
      <c r="J251" s="98"/>
      <c r="K251" s="47"/>
    </row>
    <row r="252" spans="1:18" s="59" customFormat="1" ht="40" outlineLevel="1" x14ac:dyDescent="0.25">
      <c r="A252" s="18" t="s">
        <v>198</v>
      </c>
      <c r="B252" s="18" t="s">
        <v>199</v>
      </c>
      <c r="C252" s="30">
        <v>4500</v>
      </c>
      <c r="D252" s="249" t="s">
        <v>551</v>
      </c>
      <c r="E252" s="98"/>
      <c r="F252" s="98"/>
      <c r="G252" s="98"/>
      <c r="H252" s="98"/>
      <c r="I252" s="98"/>
      <c r="J252" s="98"/>
      <c r="K252" s="47"/>
    </row>
    <row r="253" spans="1:18" s="59" customFormat="1" ht="40" outlineLevel="1" x14ac:dyDescent="0.25">
      <c r="A253" s="114" t="s">
        <v>200</v>
      </c>
      <c r="B253" s="114" t="s">
        <v>199</v>
      </c>
      <c r="C253" s="117">
        <v>4500</v>
      </c>
      <c r="D253" s="115" t="s">
        <v>552</v>
      </c>
      <c r="E253" s="98"/>
      <c r="F253" s="98"/>
      <c r="G253" s="98"/>
      <c r="H253" s="98"/>
      <c r="I253" s="98"/>
      <c r="J253" s="98"/>
      <c r="K253" s="47"/>
    </row>
    <row r="254" spans="1:18" s="59" customFormat="1" ht="56.65" customHeight="1" outlineLevel="1" x14ac:dyDescent="0.25">
      <c r="A254" s="18" t="s">
        <v>201</v>
      </c>
      <c r="B254" s="18" t="s">
        <v>202</v>
      </c>
      <c r="C254" s="30">
        <v>4500</v>
      </c>
      <c r="D254" s="19" t="s">
        <v>3687</v>
      </c>
      <c r="E254" s="98"/>
      <c r="F254" s="98"/>
      <c r="G254" s="98"/>
      <c r="H254" s="98"/>
      <c r="I254" s="98"/>
      <c r="J254" s="98"/>
      <c r="K254" s="47"/>
    </row>
    <row r="255" spans="1:18" s="59" customFormat="1" ht="30.75" customHeight="1" outlineLevel="1" x14ac:dyDescent="0.25">
      <c r="A255" s="114" t="s">
        <v>442</v>
      </c>
      <c r="B255" s="114" t="s">
        <v>443</v>
      </c>
      <c r="C255" s="117">
        <v>1380</v>
      </c>
      <c r="D255" s="115"/>
      <c r="E255" s="98"/>
      <c r="F255" s="98"/>
      <c r="G255" s="98"/>
      <c r="H255" s="98"/>
      <c r="I255" s="98"/>
      <c r="J255" s="98"/>
      <c r="K255" s="47"/>
    </row>
    <row r="256" spans="1:18" s="41" customFormat="1" ht="16.5" customHeight="1" x14ac:dyDescent="0.35">
      <c r="A256" s="479" t="s">
        <v>459</v>
      </c>
      <c r="B256" s="480"/>
      <c r="C256" s="480"/>
      <c r="D256" s="481"/>
      <c r="E256" s="246"/>
      <c r="F256" s="246"/>
      <c r="G256" s="246"/>
      <c r="H256" s="246"/>
      <c r="I256" s="246"/>
      <c r="J256" s="246"/>
      <c r="K256" s="247"/>
      <c r="L256" s="52"/>
      <c r="M256" s="52"/>
      <c r="N256" s="52"/>
      <c r="O256" s="52"/>
      <c r="P256" s="52"/>
      <c r="Q256" s="52"/>
      <c r="R256" s="52"/>
    </row>
    <row r="257" spans="1:18" s="41" customFormat="1" ht="80" outlineLevel="1" x14ac:dyDescent="0.35">
      <c r="A257" s="14" t="s">
        <v>131</v>
      </c>
      <c r="B257" s="14" t="s">
        <v>819</v>
      </c>
      <c r="C257" s="12" t="s">
        <v>18</v>
      </c>
      <c r="D257" s="16" t="s">
        <v>386</v>
      </c>
      <c r="E257" s="246"/>
      <c r="F257" s="246"/>
      <c r="G257" s="246"/>
      <c r="H257" s="246"/>
      <c r="I257" s="246"/>
      <c r="J257" s="246"/>
      <c r="K257" s="247"/>
      <c r="L257" s="52"/>
      <c r="M257" s="52"/>
      <c r="N257" s="52"/>
      <c r="O257" s="52"/>
      <c r="P257" s="52"/>
      <c r="Q257" s="52"/>
      <c r="R257" s="52"/>
    </row>
    <row r="258" spans="1:18" s="41" customFormat="1" ht="80" outlineLevel="1" x14ac:dyDescent="0.35">
      <c r="A258" s="103" t="s">
        <v>132</v>
      </c>
      <c r="B258" s="103" t="s">
        <v>820</v>
      </c>
      <c r="C258" s="107" t="s">
        <v>16</v>
      </c>
      <c r="D258" s="104" t="s">
        <v>388</v>
      </c>
      <c r="E258" s="250"/>
      <c r="F258" s="250"/>
      <c r="G258" s="250"/>
      <c r="H258" s="250"/>
      <c r="I258" s="250"/>
      <c r="J258" s="250"/>
      <c r="K258" s="52"/>
      <c r="L258" s="52"/>
      <c r="M258" s="52"/>
      <c r="N258" s="52"/>
      <c r="O258" s="52"/>
      <c r="P258" s="52"/>
      <c r="Q258" s="52"/>
      <c r="R258" s="52"/>
    </row>
    <row r="259" spans="1:18" s="41" customFormat="1" ht="50" outlineLevel="1" x14ac:dyDescent="0.35">
      <c r="A259" s="14" t="s">
        <v>133</v>
      </c>
      <c r="B259" s="14" t="s">
        <v>821</v>
      </c>
      <c r="C259" s="13" t="s">
        <v>646</v>
      </c>
      <c r="D259" s="16" t="s">
        <v>98</v>
      </c>
      <c r="E259" s="52"/>
      <c r="F259" s="52"/>
      <c r="G259" s="52"/>
      <c r="H259" s="52"/>
      <c r="I259" s="52"/>
      <c r="J259" s="52"/>
      <c r="K259" s="52"/>
      <c r="L259" s="52"/>
      <c r="M259" s="52"/>
      <c r="N259" s="52"/>
      <c r="O259" s="52"/>
      <c r="P259" s="52"/>
      <c r="Q259" s="52"/>
      <c r="R259" s="52"/>
    </row>
    <row r="260" spans="1:18" s="41" customFormat="1" ht="90" outlineLevel="1" x14ac:dyDescent="0.35">
      <c r="A260" s="103" t="s">
        <v>134</v>
      </c>
      <c r="B260" s="103" t="s">
        <v>822</v>
      </c>
      <c r="C260" s="107" t="s">
        <v>18</v>
      </c>
      <c r="D260" s="104" t="s">
        <v>387</v>
      </c>
    </row>
    <row r="261" spans="1:18" s="41" customFormat="1" ht="90" outlineLevel="1" x14ac:dyDescent="0.35">
      <c r="A261" s="14" t="s">
        <v>135</v>
      </c>
      <c r="B261" s="14" t="s">
        <v>823</v>
      </c>
      <c r="C261" s="12" t="s">
        <v>16</v>
      </c>
      <c r="D261" s="16" t="s">
        <v>389</v>
      </c>
    </row>
    <row r="262" spans="1:18" s="41" customFormat="1" ht="16.5" customHeight="1" x14ac:dyDescent="0.35">
      <c r="A262" s="508"/>
      <c r="B262" s="509"/>
      <c r="C262" s="509"/>
      <c r="D262" s="510"/>
    </row>
    <row r="263" spans="1:18" s="41" customFormat="1" ht="14.5" x14ac:dyDescent="0.35">
      <c r="A263" s="432" t="s">
        <v>1288</v>
      </c>
      <c r="B263" s="432"/>
      <c r="C263" s="432"/>
    </row>
    <row r="264" spans="1:18" s="41" customFormat="1" ht="14.5" x14ac:dyDescent="0.35">
      <c r="A264" s="400" t="s">
        <v>47</v>
      </c>
      <c r="B264" s="401"/>
      <c r="C264" s="401"/>
      <c r="D264" s="401"/>
    </row>
    <row r="265" spans="1:18" s="15" customFormat="1" ht="23.25" customHeight="1" x14ac:dyDescent="0.3">
      <c r="A265" s="400" t="s">
        <v>418</v>
      </c>
      <c r="B265" s="401"/>
      <c r="C265" s="401"/>
      <c r="D265" s="401"/>
    </row>
  </sheetData>
  <mergeCells count="47">
    <mergeCell ref="A136:D136"/>
    <mergeCell ref="A7:D7"/>
    <mergeCell ref="A33:D33"/>
    <mergeCell ref="A46:D46"/>
    <mergeCell ref="A191:D191"/>
    <mergeCell ref="A50:D50"/>
    <mergeCell ref="A51:D51"/>
    <mergeCell ref="A61:D61"/>
    <mergeCell ref="A65:D65"/>
    <mergeCell ref="A84:D84"/>
    <mergeCell ref="A85:D85"/>
    <mergeCell ref="A104:D104"/>
    <mergeCell ref="A105:D105"/>
    <mergeCell ref="A110:D110"/>
    <mergeCell ref="A123:D123"/>
    <mergeCell ref="A106:D106"/>
    <mergeCell ref="A8:D8"/>
    <mergeCell ref="A9:D9"/>
    <mergeCell ref="A19:D19"/>
    <mergeCell ref="A32:D32"/>
    <mergeCell ref="A1:D1"/>
    <mergeCell ref="A2:D2"/>
    <mergeCell ref="A4:A6"/>
    <mergeCell ref="B4:B6"/>
    <mergeCell ref="D4:D6"/>
    <mergeCell ref="C4:C6"/>
    <mergeCell ref="A146:D146"/>
    <mergeCell ref="A165:D165"/>
    <mergeCell ref="A184:D184"/>
    <mergeCell ref="A186:D186"/>
    <mergeCell ref="A187:D187"/>
    <mergeCell ref="F192:I192"/>
    <mergeCell ref="A194:D194"/>
    <mergeCell ref="A196:D196"/>
    <mergeCell ref="A201:D201"/>
    <mergeCell ref="A202:D202"/>
    <mergeCell ref="A203:D203"/>
    <mergeCell ref="A214:D214"/>
    <mergeCell ref="A225:D225"/>
    <mergeCell ref="A226:D226"/>
    <mergeCell ref="A237:D237"/>
    <mergeCell ref="A264:D264"/>
    <mergeCell ref="A265:D265"/>
    <mergeCell ref="A248:D248"/>
    <mergeCell ref="A256:D256"/>
    <mergeCell ref="A262:D262"/>
    <mergeCell ref="A263:C263"/>
  </mergeCells>
  <pageMargins left="0.7" right="0.7" top="0.75" bottom="0.75" header="0.3" footer="0.3"/>
  <pageSetup paperSize="9" scale="34" orientation="landscape" horizontalDpi="4294967295" verticalDpi="4294967295" r:id="rId1"/>
  <rowBreaks count="1" manualBreakCount="1">
    <brk id="17"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J159"/>
  <sheetViews>
    <sheetView showGridLines="0" zoomScale="90" zoomScaleNormal="90" zoomScaleSheetLayoutView="90" zoomScalePageLayoutView="90" workbookViewId="0">
      <pane ySplit="7" topLeftCell="A8" activePane="bottomLeft" state="frozen"/>
      <selection pane="bottomLeft" activeCell="A65" sqref="A65:D65"/>
    </sheetView>
  </sheetViews>
  <sheetFormatPr defaultColWidth="9" defaultRowHeight="14" outlineLevelRow="2" x14ac:dyDescent="0.3"/>
  <cols>
    <col min="1" max="1" width="31.08203125" style="37" customWidth="1"/>
    <col min="2" max="2" width="58.83203125" style="60" customWidth="1"/>
    <col min="3" max="3" width="16.5" style="39" customWidth="1"/>
    <col min="4" max="4" width="67.5" style="60" customWidth="1"/>
    <col min="5" max="16384" width="9" style="60"/>
  </cols>
  <sheetData>
    <row r="1" spans="1:10" s="59" customFormat="1" ht="12.5" x14ac:dyDescent="0.25">
      <c r="A1" s="407" t="s">
        <v>92</v>
      </c>
      <c r="B1" s="408"/>
      <c r="C1" s="408"/>
      <c r="D1" s="408"/>
    </row>
    <row r="2" spans="1:10" s="59" customFormat="1" ht="12.5" x14ac:dyDescent="0.25">
      <c r="A2" s="407" t="s">
        <v>93</v>
      </c>
      <c r="B2" s="408"/>
      <c r="C2" s="408"/>
      <c r="D2" s="408"/>
    </row>
    <row r="3" spans="1:10" s="59" customFormat="1" ht="12.75" x14ac:dyDescent="0.2">
      <c r="C3" s="9"/>
      <c r="D3" s="17"/>
    </row>
    <row r="4" spans="1:10" s="57" customFormat="1" ht="15" customHeight="1" x14ac:dyDescent="0.35">
      <c r="A4" s="409" t="s">
        <v>1</v>
      </c>
      <c r="B4" s="410" t="s">
        <v>0</v>
      </c>
      <c r="C4" s="412" t="s">
        <v>555</v>
      </c>
      <c r="D4" s="411" t="s">
        <v>2</v>
      </c>
    </row>
    <row r="5" spans="1:10" s="57" customFormat="1" ht="15" customHeight="1" x14ac:dyDescent="0.35">
      <c r="A5" s="409"/>
      <c r="B5" s="410"/>
      <c r="C5" s="413"/>
      <c r="D5" s="411"/>
    </row>
    <row r="6" spans="1:10" s="57" customFormat="1" ht="15" customHeight="1" x14ac:dyDescent="0.35">
      <c r="A6" s="409"/>
      <c r="B6" s="410"/>
      <c r="C6" s="414"/>
      <c r="D6" s="411"/>
    </row>
    <row r="7" spans="1:10" s="57" customFormat="1" ht="18.75" customHeight="1" x14ac:dyDescent="0.35">
      <c r="A7" s="405" t="s">
        <v>858</v>
      </c>
      <c r="B7" s="406"/>
      <c r="C7" s="406"/>
      <c r="D7" s="406"/>
    </row>
    <row r="8" spans="1:10" s="57" customFormat="1" ht="18.75" customHeight="1" x14ac:dyDescent="0.35">
      <c r="A8" s="479" t="s">
        <v>1744</v>
      </c>
      <c r="B8" s="480"/>
      <c r="C8" s="480"/>
      <c r="D8" s="480"/>
    </row>
    <row r="9" spans="1:10" s="57" customFormat="1" ht="20.25" customHeight="1" outlineLevel="1" collapsed="1" x14ac:dyDescent="0.35">
      <c r="A9" s="395" t="s">
        <v>1782</v>
      </c>
      <c r="B9" s="396"/>
      <c r="C9" s="396"/>
      <c r="D9" s="397"/>
    </row>
    <row r="10" spans="1:10" s="57" customFormat="1" ht="56.25" hidden="1" outlineLevel="2" x14ac:dyDescent="0.3">
      <c r="A10" s="192" t="s">
        <v>3209</v>
      </c>
      <c r="B10" s="192" t="s">
        <v>3210</v>
      </c>
      <c r="C10" s="193">
        <v>948961</v>
      </c>
      <c r="D10" s="194" t="s">
        <v>1785</v>
      </c>
    </row>
    <row r="11" spans="1:10" s="57" customFormat="1" ht="67.5" hidden="1" outlineLevel="2" x14ac:dyDescent="0.3">
      <c r="A11" s="192" t="s">
        <v>3211</v>
      </c>
      <c r="B11" s="192" t="s">
        <v>3212</v>
      </c>
      <c r="C11" s="193">
        <v>948961</v>
      </c>
      <c r="D11" s="194" t="s">
        <v>3213</v>
      </c>
    </row>
    <row r="12" spans="1:10" s="57" customFormat="1" ht="56.25" hidden="1" outlineLevel="2" x14ac:dyDescent="0.3">
      <c r="A12" s="29" t="s">
        <v>3214</v>
      </c>
      <c r="B12" s="29" t="s">
        <v>3215</v>
      </c>
      <c r="C12" s="30">
        <v>1284165</v>
      </c>
      <c r="D12" s="32" t="s">
        <v>3216</v>
      </c>
    </row>
    <row r="13" spans="1:10" s="57" customFormat="1" ht="56.25" hidden="1" outlineLevel="2" x14ac:dyDescent="0.3">
      <c r="A13" s="29" t="s">
        <v>3217</v>
      </c>
      <c r="B13" s="29" t="s">
        <v>3218</v>
      </c>
      <c r="C13" s="30">
        <v>1284165</v>
      </c>
      <c r="D13" s="32" t="s">
        <v>3219</v>
      </c>
    </row>
    <row r="14" spans="1:10" s="57" customFormat="1" ht="56.25" hidden="1" outlineLevel="2" x14ac:dyDescent="0.3">
      <c r="A14" s="29" t="s">
        <v>3220</v>
      </c>
      <c r="B14" s="29" t="s">
        <v>3221</v>
      </c>
      <c r="C14" s="30">
        <v>1252165</v>
      </c>
      <c r="D14" s="32" t="s">
        <v>3222</v>
      </c>
      <c r="E14" s="199"/>
      <c r="F14" s="174"/>
      <c r="G14" s="174"/>
      <c r="J14" s="200"/>
    </row>
    <row r="15" spans="1:10" s="57" customFormat="1" ht="56.25" hidden="1" outlineLevel="2" x14ac:dyDescent="0.3">
      <c r="A15" s="29" t="s">
        <v>3223</v>
      </c>
      <c r="B15" s="29" t="s">
        <v>3224</v>
      </c>
      <c r="C15" s="30">
        <v>1252165</v>
      </c>
      <c r="D15" s="32" t="s">
        <v>3225</v>
      </c>
    </row>
    <row r="16" spans="1:10" s="57" customFormat="1" ht="56.25" hidden="1" outlineLevel="2" x14ac:dyDescent="0.3">
      <c r="A16" s="29" t="s">
        <v>3226</v>
      </c>
      <c r="B16" s="29" t="s">
        <v>3227</v>
      </c>
      <c r="C16" s="30">
        <v>1252165</v>
      </c>
      <c r="D16" s="32" t="s">
        <v>1766</v>
      </c>
      <c r="E16" s="199"/>
      <c r="F16" s="174"/>
      <c r="G16" s="174"/>
    </row>
    <row r="17" spans="1:10" s="57" customFormat="1" ht="36" hidden="1" outlineLevel="2" x14ac:dyDescent="0.3">
      <c r="A17" s="109" t="s">
        <v>3228</v>
      </c>
      <c r="B17" s="152" t="s">
        <v>3229</v>
      </c>
      <c r="C17" s="132">
        <f>SUM(C10,C14)*0.2</f>
        <v>440225.2</v>
      </c>
      <c r="D17" s="112" t="s">
        <v>1772</v>
      </c>
    </row>
    <row r="18" spans="1:10" s="57" customFormat="1" ht="36" hidden="1" outlineLevel="2" x14ac:dyDescent="0.3">
      <c r="A18" s="109" t="s">
        <v>3230</v>
      </c>
      <c r="B18" s="152" t="s">
        <v>3231</v>
      </c>
      <c r="C18" s="132">
        <f>SUM(C10,C14)*0.3</f>
        <v>660337.79999999993</v>
      </c>
      <c r="D18" s="112" t="s">
        <v>1775</v>
      </c>
      <c r="E18" s="199"/>
      <c r="F18" s="174"/>
      <c r="G18" s="174"/>
    </row>
    <row r="19" spans="1:10" s="57" customFormat="1" ht="20.25" customHeight="1" outlineLevel="1" collapsed="1" x14ac:dyDescent="0.35">
      <c r="A19" s="395" t="s">
        <v>1809</v>
      </c>
      <c r="B19" s="396"/>
      <c r="C19" s="396"/>
      <c r="D19" s="397"/>
    </row>
    <row r="20" spans="1:10" s="57" customFormat="1" ht="56.25" hidden="1" outlineLevel="2" x14ac:dyDescent="0.3">
      <c r="A20" s="192" t="s">
        <v>3232</v>
      </c>
      <c r="B20" s="192" t="s">
        <v>3233</v>
      </c>
      <c r="C20" s="193">
        <v>1084805</v>
      </c>
      <c r="D20" s="194" t="s">
        <v>1812</v>
      </c>
      <c r="E20" s="199"/>
      <c r="F20" s="174"/>
      <c r="G20" s="174"/>
    </row>
    <row r="21" spans="1:10" s="57" customFormat="1" ht="56.25" hidden="1" outlineLevel="2" x14ac:dyDescent="0.3">
      <c r="A21" s="29" t="s">
        <v>3234</v>
      </c>
      <c r="B21" s="29" t="s">
        <v>3235</v>
      </c>
      <c r="C21" s="30">
        <v>917021</v>
      </c>
      <c r="D21" s="32" t="s">
        <v>3222</v>
      </c>
      <c r="J21" s="200"/>
    </row>
    <row r="22" spans="1:10" s="57" customFormat="1" ht="56.25" hidden="1" outlineLevel="2" x14ac:dyDescent="0.3">
      <c r="A22" s="29" t="s">
        <v>3236</v>
      </c>
      <c r="B22" s="29" t="s">
        <v>3237</v>
      </c>
      <c r="C22" s="30">
        <v>917021.3125</v>
      </c>
      <c r="D22" s="32" t="s">
        <v>1766</v>
      </c>
      <c r="E22" s="199"/>
      <c r="F22" s="174"/>
      <c r="G22" s="174"/>
    </row>
    <row r="23" spans="1:10" s="57" customFormat="1" ht="24" hidden="1" outlineLevel="2" x14ac:dyDescent="0.3">
      <c r="A23" s="109" t="s">
        <v>3238</v>
      </c>
      <c r="B23" s="152" t="s">
        <v>3239</v>
      </c>
      <c r="C23" s="132">
        <f>SUM(C20,C21)*0.2</f>
        <v>400365.2</v>
      </c>
      <c r="D23" s="112" t="s">
        <v>1772</v>
      </c>
    </row>
    <row r="24" spans="1:10" s="57" customFormat="1" ht="24" hidden="1" outlineLevel="2" x14ac:dyDescent="0.3">
      <c r="A24" s="109" t="s">
        <v>3240</v>
      </c>
      <c r="B24" s="152" t="s">
        <v>3241</v>
      </c>
      <c r="C24" s="132">
        <f>SUM(C20,C21)*0.3</f>
        <v>600547.79999999993</v>
      </c>
      <c r="D24" s="112" t="s">
        <v>1775</v>
      </c>
      <c r="E24" s="199"/>
      <c r="F24" s="174"/>
      <c r="G24" s="174"/>
    </row>
    <row r="25" spans="1:10" s="57" customFormat="1" ht="20.25" customHeight="1" outlineLevel="1" collapsed="1" x14ac:dyDescent="0.35">
      <c r="A25" s="395" t="s">
        <v>1879</v>
      </c>
      <c r="B25" s="396"/>
      <c r="C25" s="396"/>
      <c r="D25" s="397"/>
    </row>
    <row r="26" spans="1:10" s="57" customFormat="1" ht="67.5" hidden="1" outlineLevel="2" x14ac:dyDescent="0.3">
      <c r="A26" s="192" t="s">
        <v>3242</v>
      </c>
      <c r="B26" s="192" t="s">
        <v>3243</v>
      </c>
      <c r="C26" s="193">
        <v>1061081</v>
      </c>
      <c r="D26" s="194" t="s">
        <v>3244</v>
      </c>
      <c r="E26" s="199"/>
      <c r="F26" s="174"/>
      <c r="G26" s="174"/>
    </row>
    <row r="27" spans="1:10" s="57" customFormat="1" ht="78.75" hidden="1" outlineLevel="2" x14ac:dyDescent="0.3">
      <c r="A27" s="192" t="s">
        <v>3245</v>
      </c>
      <c r="B27" s="192" t="s">
        <v>3246</v>
      </c>
      <c r="C27" s="193">
        <v>1061081</v>
      </c>
      <c r="D27" s="194" t="s">
        <v>3247</v>
      </c>
    </row>
    <row r="28" spans="1:10" s="57" customFormat="1" ht="56.25" hidden="1" outlineLevel="2" x14ac:dyDescent="0.3">
      <c r="A28" s="29" t="s">
        <v>3248</v>
      </c>
      <c r="B28" s="29" t="s">
        <v>3249</v>
      </c>
      <c r="C28" s="30">
        <v>744249</v>
      </c>
      <c r="D28" s="32" t="s">
        <v>3216</v>
      </c>
      <c r="E28" s="199"/>
      <c r="F28" s="174"/>
      <c r="G28" s="174"/>
    </row>
    <row r="29" spans="1:10" s="57" customFormat="1" ht="56.25" hidden="1" outlineLevel="2" x14ac:dyDescent="0.3">
      <c r="A29" s="29" t="s">
        <v>3250</v>
      </c>
      <c r="B29" s="29" t="s">
        <v>3251</v>
      </c>
      <c r="C29" s="30">
        <v>744249</v>
      </c>
      <c r="D29" s="32" t="s">
        <v>3219</v>
      </c>
    </row>
    <row r="30" spans="1:10" s="57" customFormat="1" ht="56.25" hidden="1" outlineLevel="2" x14ac:dyDescent="0.3">
      <c r="A30" s="29" t="s">
        <v>3252</v>
      </c>
      <c r="B30" s="29" t="s">
        <v>3253</v>
      </c>
      <c r="C30" s="30">
        <v>712249</v>
      </c>
      <c r="D30" s="32" t="s">
        <v>3222</v>
      </c>
      <c r="E30" s="199"/>
      <c r="F30" s="174"/>
      <c r="G30" s="174"/>
      <c r="J30" s="200"/>
    </row>
    <row r="31" spans="1:10" s="57" customFormat="1" ht="56.25" hidden="1" outlineLevel="2" x14ac:dyDescent="0.3">
      <c r="A31" s="29" t="s">
        <v>3254</v>
      </c>
      <c r="B31" s="29" t="s">
        <v>3255</v>
      </c>
      <c r="C31" s="30">
        <v>712249</v>
      </c>
      <c r="D31" s="32" t="s">
        <v>3225</v>
      </c>
    </row>
    <row r="32" spans="1:10" s="57" customFormat="1" ht="56.25" hidden="1" outlineLevel="2" x14ac:dyDescent="0.3">
      <c r="A32" s="29" t="s">
        <v>3256</v>
      </c>
      <c r="B32" s="29" t="s">
        <v>3257</v>
      </c>
      <c r="C32" s="30">
        <v>712249</v>
      </c>
      <c r="D32" s="32" t="s">
        <v>1766</v>
      </c>
      <c r="E32" s="199"/>
      <c r="F32" s="174"/>
      <c r="G32" s="174"/>
    </row>
    <row r="33" spans="1:10" s="57" customFormat="1" ht="36" hidden="1" outlineLevel="2" x14ac:dyDescent="0.3">
      <c r="A33" s="109" t="s">
        <v>3258</v>
      </c>
      <c r="B33" s="152" t="s">
        <v>3259</v>
      </c>
      <c r="C33" s="132">
        <f>SUM(C26,C30)*0.2</f>
        <v>354666</v>
      </c>
      <c r="D33" s="112" t="s">
        <v>1772</v>
      </c>
    </row>
    <row r="34" spans="1:10" s="57" customFormat="1" ht="36" hidden="1" outlineLevel="2" x14ac:dyDescent="0.3">
      <c r="A34" s="109" t="s">
        <v>3260</v>
      </c>
      <c r="B34" s="152" t="s">
        <v>3261</v>
      </c>
      <c r="C34" s="132">
        <f>SUM(C26,C30)*0.3</f>
        <v>531999</v>
      </c>
      <c r="D34" s="112" t="s">
        <v>1775</v>
      </c>
      <c r="E34" s="199"/>
      <c r="F34" s="174"/>
      <c r="G34" s="174"/>
    </row>
    <row r="35" spans="1:10" s="57" customFormat="1" ht="20.25" customHeight="1" outlineLevel="1" collapsed="1" x14ac:dyDescent="0.35">
      <c r="A35" s="395" t="s">
        <v>1906</v>
      </c>
      <c r="B35" s="396"/>
      <c r="C35" s="396"/>
      <c r="D35" s="397"/>
    </row>
    <row r="36" spans="1:10" s="57" customFormat="1" ht="67.5" hidden="1" outlineLevel="2" x14ac:dyDescent="0.3">
      <c r="A36" s="192" t="s">
        <v>3262</v>
      </c>
      <c r="B36" s="192" t="s">
        <v>3263</v>
      </c>
      <c r="C36" s="193">
        <v>452934</v>
      </c>
      <c r="D36" s="194" t="s">
        <v>1909</v>
      </c>
      <c r="E36" s="199"/>
      <c r="F36" s="174"/>
      <c r="G36" s="174"/>
    </row>
    <row r="37" spans="1:10" s="57" customFormat="1" ht="90" hidden="1" outlineLevel="2" x14ac:dyDescent="0.3">
      <c r="A37" s="192" t="s">
        <v>3264</v>
      </c>
      <c r="B37" s="192" t="s">
        <v>3265</v>
      </c>
      <c r="C37" s="193">
        <v>452934</v>
      </c>
      <c r="D37" s="194" t="s">
        <v>3266</v>
      </c>
    </row>
    <row r="38" spans="1:10" s="57" customFormat="1" ht="56.25" hidden="1" outlineLevel="2" x14ac:dyDescent="0.3">
      <c r="A38" s="29" t="s">
        <v>3267</v>
      </c>
      <c r="B38" s="29" t="s">
        <v>3268</v>
      </c>
      <c r="C38" s="30">
        <v>327261</v>
      </c>
      <c r="D38" s="32" t="s">
        <v>3216</v>
      </c>
      <c r="E38" s="199"/>
      <c r="F38" s="174"/>
      <c r="G38" s="174"/>
    </row>
    <row r="39" spans="1:10" s="57" customFormat="1" ht="56.25" hidden="1" outlineLevel="2" x14ac:dyDescent="0.3">
      <c r="A39" s="29" t="s">
        <v>3269</v>
      </c>
      <c r="B39" s="29" t="s">
        <v>3270</v>
      </c>
      <c r="C39" s="30">
        <v>327261</v>
      </c>
      <c r="D39" s="32" t="s">
        <v>3219</v>
      </c>
    </row>
    <row r="40" spans="1:10" s="57" customFormat="1" ht="56.25" hidden="1" outlineLevel="2" x14ac:dyDescent="0.3">
      <c r="A40" s="29" t="s">
        <v>3271</v>
      </c>
      <c r="B40" s="29" t="s">
        <v>3272</v>
      </c>
      <c r="C40" s="30">
        <v>303261</v>
      </c>
      <c r="D40" s="32" t="s">
        <v>3222</v>
      </c>
      <c r="E40" s="199"/>
      <c r="F40" s="174"/>
      <c r="G40" s="174"/>
      <c r="J40" s="200"/>
    </row>
    <row r="41" spans="1:10" s="57" customFormat="1" ht="67.5" hidden="1" outlineLevel="2" x14ac:dyDescent="0.3">
      <c r="A41" s="29" t="s">
        <v>3273</v>
      </c>
      <c r="B41" s="29" t="s">
        <v>3274</v>
      </c>
      <c r="C41" s="30">
        <v>303261</v>
      </c>
      <c r="D41" s="32" t="s">
        <v>3275</v>
      </c>
    </row>
    <row r="42" spans="1:10" s="57" customFormat="1" ht="56.25" hidden="1" outlineLevel="2" x14ac:dyDescent="0.3">
      <c r="A42" s="29" t="s">
        <v>3276</v>
      </c>
      <c r="B42" s="29" t="s">
        <v>3277</v>
      </c>
      <c r="C42" s="30">
        <v>303261</v>
      </c>
      <c r="D42" s="32" t="s">
        <v>1766</v>
      </c>
      <c r="E42" s="199"/>
      <c r="F42" s="174"/>
      <c r="G42" s="174"/>
    </row>
    <row r="43" spans="1:10" s="57" customFormat="1" ht="36" hidden="1" outlineLevel="2" x14ac:dyDescent="0.3">
      <c r="A43" s="109" t="s">
        <v>3278</v>
      </c>
      <c r="B43" s="152" t="s">
        <v>3279</v>
      </c>
      <c r="C43" s="132">
        <f>SUM(C36,C40)*0.2</f>
        <v>151239</v>
      </c>
      <c r="D43" s="112" t="s">
        <v>1772</v>
      </c>
    </row>
    <row r="44" spans="1:10" s="57" customFormat="1" ht="36" hidden="1" outlineLevel="2" x14ac:dyDescent="0.3">
      <c r="A44" s="109" t="s">
        <v>3280</v>
      </c>
      <c r="B44" s="152" t="s">
        <v>3281</v>
      </c>
      <c r="C44" s="132">
        <f>SUM(C36,C40)*0.3</f>
        <v>226858.5</v>
      </c>
      <c r="D44" s="112" t="s">
        <v>1775</v>
      </c>
      <c r="E44" s="199"/>
      <c r="F44" s="174"/>
      <c r="G44" s="174"/>
    </row>
    <row r="45" spans="1:10" s="57" customFormat="1" ht="20.25" customHeight="1" outlineLevel="1" collapsed="1" x14ac:dyDescent="0.35">
      <c r="A45" s="395" t="s">
        <v>1934</v>
      </c>
      <c r="B45" s="396"/>
      <c r="C45" s="396"/>
      <c r="D45" s="397"/>
    </row>
    <row r="46" spans="1:10" s="57" customFormat="1" ht="78.75" hidden="1" outlineLevel="2" x14ac:dyDescent="0.3">
      <c r="A46" s="192" t="s">
        <v>3282</v>
      </c>
      <c r="B46" s="192" t="s">
        <v>3283</v>
      </c>
      <c r="C46" s="193">
        <v>293164</v>
      </c>
      <c r="D46" s="194" t="s">
        <v>3284</v>
      </c>
      <c r="E46" s="199"/>
      <c r="F46" s="174"/>
      <c r="G46" s="174"/>
    </row>
    <row r="47" spans="1:10" s="57" customFormat="1" ht="101.25" hidden="1" outlineLevel="2" x14ac:dyDescent="0.3">
      <c r="A47" s="192" t="s">
        <v>3285</v>
      </c>
      <c r="B47" s="192" t="s">
        <v>3286</v>
      </c>
      <c r="C47" s="193">
        <v>293164</v>
      </c>
      <c r="D47" s="194" t="s">
        <v>3287</v>
      </c>
    </row>
    <row r="48" spans="1:10" s="57" customFormat="1" ht="56.25" hidden="1" outlineLevel="2" x14ac:dyDescent="0.3">
      <c r="A48" s="29" t="s">
        <v>3288</v>
      </c>
      <c r="B48" s="29" t="s">
        <v>3289</v>
      </c>
      <c r="C48" s="30">
        <v>195149</v>
      </c>
      <c r="D48" s="32" t="s">
        <v>3216</v>
      </c>
      <c r="E48" s="199"/>
      <c r="F48" s="174"/>
      <c r="G48" s="174"/>
    </row>
    <row r="49" spans="1:10" s="57" customFormat="1" ht="56.25" hidden="1" outlineLevel="2" x14ac:dyDescent="0.3">
      <c r="A49" s="29" t="s">
        <v>3290</v>
      </c>
      <c r="B49" s="29" t="s">
        <v>3291</v>
      </c>
      <c r="C49" s="30">
        <v>195149</v>
      </c>
      <c r="D49" s="32" t="s">
        <v>3292</v>
      </c>
    </row>
    <row r="50" spans="1:10" s="57" customFormat="1" ht="56.25" hidden="1" outlineLevel="2" x14ac:dyDescent="0.3">
      <c r="A50" s="29" t="s">
        <v>3293</v>
      </c>
      <c r="B50" s="29" t="s">
        <v>3294</v>
      </c>
      <c r="C50" s="30">
        <v>171149</v>
      </c>
      <c r="D50" s="32" t="s">
        <v>3222</v>
      </c>
      <c r="E50" s="199"/>
      <c r="F50" s="174"/>
      <c r="G50" s="174"/>
      <c r="J50" s="200"/>
    </row>
    <row r="51" spans="1:10" s="57" customFormat="1" ht="67.5" hidden="1" outlineLevel="2" x14ac:dyDescent="0.3">
      <c r="A51" s="29" t="s">
        <v>3295</v>
      </c>
      <c r="B51" s="29" t="s">
        <v>3296</v>
      </c>
      <c r="C51" s="30">
        <v>171149</v>
      </c>
      <c r="D51" s="32" t="s">
        <v>3275</v>
      </c>
    </row>
    <row r="52" spans="1:10" s="57" customFormat="1" ht="56.25" hidden="1" outlineLevel="2" x14ac:dyDescent="0.3">
      <c r="A52" s="29" t="s">
        <v>3297</v>
      </c>
      <c r="B52" s="29" t="s">
        <v>3298</v>
      </c>
      <c r="C52" s="30">
        <v>171149</v>
      </c>
      <c r="D52" s="32" t="s">
        <v>1766</v>
      </c>
      <c r="E52" s="199"/>
      <c r="F52" s="174"/>
      <c r="G52" s="174"/>
    </row>
    <row r="53" spans="1:10" s="57" customFormat="1" ht="36" hidden="1" outlineLevel="2" x14ac:dyDescent="0.3">
      <c r="A53" s="109" t="s">
        <v>3299</v>
      </c>
      <c r="B53" s="152" t="s">
        <v>3300</v>
      </c>
      <c r="C53" s="132">
        <f>SUM(C46,C50)*0.2</f>
        <v>92862.6</v>
      </c>
      <c r="D53" s="112" t="s">
        <v>1772</v>
      </c>
    </row>
    <row r="54" spans="1:10" s="57" customFormat="1" ht="36" hidden="1" outlineLevel="2" x14ac:dyDescent="0.3">
      <c r="A54" s="109" t="s">
        <v>3301</v>
      </c>
      <c r="B54" s="152" t="s">
        <v>3302</v>
      </c>
      <c r="C54" s="132">
        <f>SUM(C46,C50)*0.3</f>
        <v>139293.9</v>
      </c>
      <c r="D54" s="112" t="s">
        <v>1775</v>
      </c>
      <c r="E54" s="199"/>
      <c r="F54" s="174"/>
      <c r="G54" s="174"/>
    </row>
    <row r="55" spans="1:10" s="57" customFormat="1" ht="20.25" customHeight="1" outlineLevel="1" collapsed="1" x14ac:dyDescent="0.35">
      <c r="A55" s="395" t="s">
        <v>1961</v>
      </c>
      <c r="B55" s="396"/>
      <c r="C55" s="396"/>
      <c r="D55" s="397"/>
    </row>
    <row r="56" spans="1:10" s="57" customFormat="1" ht="67.5" hidden="1" outlineLevel="2" x14ac:dyDescent="0.3">
      <c r="A56" s="192" t="s">
        <v>3303</v>
      </c>
      <c r="B56" s="192" t="s">
        <v>3304</v>
      </c>
      <c r="C56" s="193">
        <v>226693</v>
      </c>
      <c r="D56" s="194" t="s">
        <v>2622</v>
      </c>
      <c r="E56" s="199"/>
      <c r="F56" s="174"/>
      <c r="G56" s="174"/>
    </row>
    <row r="57" spans="1:10" s="57" customFormat="1" ht="90" hidden="1" outlineLevel="2" x14ac:dyDescent="0.3">
      <c r="A57" s="192" t="s">
        <v>3305</v>
      </c>
      <c r="B57" s="192" t="s">
        <v>3306</v>
      </c>
      <c r="C57" s="193">
        <v>226693</v>
      </c>
      <c r="D57" s="194" t="s">
        <v>3307</v>
      </c>
    </row>
    <row r="58" spans="1:10" s="57" customFormat="1" ht="56.25" hidden="1" outlineLevel="2" x14ac:dyDescent="0.3">
      <c r="A58" s="29" t="s">
        <v>3308</v>
      </c>
      <c r="B58" s="29" t="s">
        <v>3309</v>
      </c>
      <c r="C58" s="30">
        <v>160016</v>
      </c>
      <c r="D58" s="32" t="s">
        <v>3216</v>
      </c>
      <c r="E58" s="199"/>
      <c r="F58" s="174"/>
      <c r="G58" s="174"/>
    </row>
    <row r="59" spans="1:10" s="57" customFormat="1" ht="56.25" hidden="1" outlineLevel="2" x14ac:dyDescent="0.3">
      <c r="A59" s="29" t="s">
        <v>3310</v>
      </c>
      <c r="B59" s="29" t="s">
        <v>3311</v>
      </c>
      <c r="C59" s="30">
        <v>160016</v>
      </c>
      <c r="D59" s="32" t="s">
        <v>3292</v>
      </c>
    </row>
    <row r="60" spans="1:10" s="57" customFormat="1" ht="56.25" hidden="1" outlineLevel="2" x14ac:dyDescent="0.3">
      <c r="A60" s="29" t="s">
        <v>3312</v>
      </c>
      <c r="B60" s="29" t="s">
        <v>3313</v>
      </c>
      <c r="C60" s="30">
        <v>136016</v>
      </c>
      <c r="D60" s="32" t="s">
        <v>3222</v>
      </c>
      <c r="E60" s="199"/>
      <c r="F60" s="174"/>
      <c r="G60" s="174"/>
      <c r="J60" s="200"/>
    </row>
    <row r="61" spans="1:10" s="57" customFormat="1" ht="67.5" hidden="1" outlineLevel="2" x14ac:dyDescent="0.3">
      <c r="A61" s="29" t="s">
        <v>3314</v>
      </c>
      <c r="B61" s="29" t="s">
        <v>3315</v>
      </c>
      <c r="C61" s="30">
        <v>136016</v>
      </c>
      <c r="D61" s="32" t="s">
        <v>3275</v>
      </c>
    </row>
    <row r="62" spans="1:10" s="57" customFormat="1" ht="56.25" hidden="1" outlineLevel="2" x14ac:dyDescent="0.3">
      <c r="A62" s="29" t="s">
        <v>3316</v>
      </c>
      <c r="B62" s="29" t="s">
        <v>3317</v>
      </c>
      <c r="C62" s="30">
        <v>136016</v>
      </c>
      <c r="D62" s="32" t="s">
        <v>1766</v>
      </c>
      <c r="E62" s="199"/>
      <c r="F62" s="174"/>
      <c r="G62" s="174"/>
    </row>
    <row r="63" spans="1:10" s="57" customFormat="1" ht="36" hidden="1" outlineLevel="2" x14ac:dyDescent="0.3">
      <c r="A63" s="109" t="s">
        <v>3318</v>
      </c>
      <c r="B63" s="152" t="s">
        <v>3319</v>
      </c>
      <c r="C63" s="132">
        <f>SUM(C56,C60)*0.2</f>
        <v>72541.8</v>
      </c>
      <c r="D63" s="112" t="s">
        <v>1772</v>
      </c>
    </row>
    <row r="64" spans="1:10" s="57" customFormat="1" ht="36" hidden="1" outlineLevel="2" x14ac:dyDescent="0.3">
      <c r="A64" s="109" t="s">
        <v>3320</v>
      </c>
      <c r="B64" s="152" t="s">
        <v>3321</v>
      </c>
      <c r="C64" s="132">
        <f>SUM(C56,C60)*0.3</f>
        <v>108812.7</v>
      </c>
      <c r="D64" s="112" t="s">
        <v>1775</v>
      </c>
      <c r="E64" s="199"/>
      <c r="F64" s="174"/>
      <c r="G64" s="174"/>
    </row>
    <row r="65" spans="1:10" s="57" customFormat="1" ht="20.25" customHeight="1" outlineLevel="1" collapsed="1" x14ac:dyDescent="0.35">
      <c r="A65" s="395" t="s">
        <v>2007</v>
      </c>
      <c r="B65" s="396"/>
      <c r="C65" s="396"/>
      <c r="D65" s="397"/>
      <c r="E65" s="199"/>
      <c r="F65" s="174"/>
      <c r="G65" s="174"/>
    </row>
    <row r="66" spans="1:10" s="57" customFormat="1" ht="67.5" hidden="1" outlineLevel="2" x14ac:dyDescent="0.3">
      <c r="A66" s="192" t="s">
        <v>3322</v>
      </c>
      <c r="B66" s="192" t="s">
        <v>3323</v>
      </c>
      <c r="C66" s="193">
        <v>182097</v>
      </c>
      <c r="D66" s="194" t="s">
        <v>2638</v>
      </c>
    </row>
    <row r="67" spans="1:10" s="57" customFormat="1" ht="78.75" hidden="1" outlineLevel="2" x14ac:dyDescent="0.3">
      <c r="A67" s="192" t="s">
        <v>3324</v>
      </c>
      <c r="B67" s="192" t="s">
        <v>3325</v>
      </c>
      <c r="C67" s="193">
        <v>182097</v>
      </c>
      <c r="D67" s="194" t="s">
        <v>2641</v>
      </c>
    </row>
    <row r="68" spans="1:10" s="57" customFormat="1" ht="56.25" hidden="1" outlineLevel="2" x14ac:dyDescent="0.3">
      <c r="A68" s="29" t="s">
        <v>3326</v>
      </c>
      <c r="B68" s="29" t="s">
        <v>3327</v>
      </c>
      <c r="C68" s="30">
        <v>113835</v>
      </c>
      <c r="D68" s="32" t="s">
        <v>3216</v>
      </c>
    </row>
    <row r="69" spans="1:10" s="57" customFormat="1" ht="56.25" hidden="1" outlineLevel="2" x14ac:dyDescent="0.3">
      <c r="A69" s="29" t="s">
        <v>3328</v>
      </c>
      <c r="B69" s="29" t="s">
        <v>3329</v>
      </c>
      <c r="C69" s="30">
        <v>89835</v>
      </c>
      <c r="D69" s="32" t="s">
        <v>3222</v>
      </c>
      <c r="E69" s="200"/>
      <c r="F69" s="200"/>
      <c r="G69" s="200"/>
      <c r="H69" s="200"/>
      <c r="I69" s="200"/>
      <c r="J69" s="200"/>
    </row>
    <row r="70" spans="1:10" s="57" customFormat="1" ht="56.25" hidden="1" outlineLevel="2" x14ac:dyDescent="0.3">
      <c r="A70" s="29" t="s">
        <v>3330</v>
      </c>
      <c r="B70" s="29" t="s">
        <v>3331</v>
      </c>
      <c r="C70" s="30">
        <v>89835</v>
      </c>
      <c r="D70" s="32" t="s">
        <v>1766</v>
      </c>
      <c r="E70" s="199"/>
      <c r="F70" s="174"/>
      <c r="G70" s="174"/>
    </row>
    <row r="71" spans="1:10" s="57" customFormat="1" ht="36" hidden="1" outlineLevel="2" x14ac:dyDescent="0.3">
      <c r="A71" s="109" t="s">
        <v>3332</v>
      </c>
      <c r="B71" s="152" t="s">
        <v>3333</v>
      </c>
      <c r="C71" s="132">
        <f>SUM(C66,C69)*0.2</f>
        <v>54386.400000000001</v>
      </c>
      <c r="D71" s="112" t="s">
        <v>1772</v>
      </c>
    </row>
    <row r="72" spans="1:10" s="57" customFormat="1" ht="36" hidden="1" outlineLevel="2" x14ac:dyDescent="0.3">
      <c r="A72" s="109" t="s">
        <v>3334</v>
      </c>
      <c r="B72" s="152" t="s">
        <v>3335</v>
      </c>
      <c r="C72" s="132">
        <f>SUM(C66,C69)*0.3</f>
        <v>81579.599999999991</v>
      </c>
      <c r="D72" s="112" t="s">
        <v>1775</v>
      </c>
      <c r="E72" s="199"/>
      <c r="F72" s="174"/>
      <c r="G72" s="174"/>
    </row>
    <row r="73" spans="1:10" s="57" customFormat="1" ht="20.25" customHeight="1" outlineLevel="1" collapsed="1" x14ac:dyDescent="0.35">
      <c r="A73" s="395" t="s">
        <v>2024</v>
      </c>
      <c r="B73" s="396"/>
      <c r="C73" s="396"/>
      <c r="D73" s="397"/>
      <c r="E73" s="199"/>
      <c r="F73" s="174"/>
      <c r="G73" s="174"/>
    </row>
    <row r="74" spans="1:10" s="57" customFormat="1" ht="56.25" hidden="1" outlineLevel="2" x14ac:dyDescent="0.3">
      <c r="A74" s="192" t="s">
        <v>3336</v>
      </c>
      <c r="B74" s="192" t="s">
        <v>3337</v>
      </c>
      <c r="C74" s="193">
        <v>67312</v>
      </c>
      <c r="D74" s="194" t="s">
        <v>2027</v>
      </c>
    </row>
    <row r="75" spans="1:10" s="57" customFormat="1" ht="67.5" hidden="1" outlineLevel="2" x14ac:dyDescent="0.3">
      <c r="A75" s="192" t="s">
        <v>3338</v>
      </c>
      <c r="B75" s="192" t="s">
        <v>3339</v>
      </c>
      <c r="C75" s="193">
        <v>67312</v>
      </c>
      <c r="D75" s="194" t="s">
        <v>2030</v>
      </c>
      <c r="E75" s="178"/>
    </row>
    <row r="76" spans="1:10" s="57" customFormat="1" ht="56.25" hidden="1" outlineLevel="2" x14ac:dyDescent="0.3">
      <c r="A76" s="29" t="s">
        <v>3340</v>
      </c>
      <c r="B76" s="29" t="s">
        <v>3341</v>
      </c>
      <c r="C76" s="30">
        <v>57367</v>
      </c>
      <c r="D76" s="32" t="s">
        <v>3216</v>
      </c>
      <c r="E76" s="178"/>
    </row>
    <row r="77" spans="1:10" s="57" customFormat="1" ht="56.25" hidden="1" outlineLevel="2" x14ac:dyDescent="0.3">
      <c r="A77" s="29" t="s">
        <v>3342</v>
      </c>
      <c r="B77" s="29" t="s">
        <v>3343</v>
      </c>
      <c r="C77" s="30">
        <v>33367</v>
      </c>
      <c r="D77" s="32" t="s">
        <v>3222</v>
      </c>
      <c r="E77" s="200"/>
      <c r="F77" s="200"/>
      <c r="G77" s="200"/>
      <c r="H77" s="200"/>
      <c r="I77" s="200"/>
      <c r="J77" s="200"/>
    </row>
    <row r="78" spans="1:10" s="57" customFormat="1" ht="56.25" hidden="1" outlineLevel="2" x14ac:dyDescent="0.3">
      <c r="A78" s="29" t="s">
        <v>3344</v>
      </c>
      <c r="B78" s="29" t="s">
        <v>3345</v>
      </c>
      <c r="C78" s="30">
        <v>33367</v>
      </c>
      <c r="D78" s="32" t="s">
        <v>1766</v>
      </c>
      <c r="E78" s="199"/>
      <c r="F78" s="174"/>
      <c r="G78" s="174"/>
    </row>
    <row r="79" spans="1:10" s="57" customFormat="1" ht="36" hidden="1" outlineLevel="2" x14ac:dyDescent="0.3">
      <c r="A79" s="109" t="s">
        <v>3346</v>
      </c>
      <c r="B79" s="152" t="s">
        <v>3347</v>
      </c>
      <c r="C79" s="132">
        <f>SUM(C74,C77)*0.2</f>
        <v>20135.800000000003</v>
      </c>
      <c r="D79" s="112" t="s">
        <v>1772</v>
      </c>
    </row>
    <row r="80" spans="1:10" s="57" customFormat="1" ht="36" hidden="1" outlineLevel="2" x14ac:dyDescent="0.3">
      <c r="A80" s="109" t="s">
        <v>3348</v>
      </c>
      <c r="B80" s="152" t="s">
        <v>3349</v>
      </c>
      <c r="C80" s="132">
        <f>SUM(C74,C77)*0.3</f>
        <v>30203.699999999997</v>
      </c>
      <c r="D80" s="112" t="s">
        <v>1775</v>
      </c>
      <c r="E80" s="199"/>
      <c r="F80" s="174"/>
      <c r="G80" s="174"/>
    </row>
    <row r="81" spans="1:9" s="57" customFormat="1" ht="18.75" customHeight="1" x14ac:dyDescent="0.35">
      <c r="A81" s="479" t="s">
        <v>2041</v>
      </c>
      <c r="B81" s="480"/>
      <c r="C81" s="480"/>
      <c r="D81" s="480"/>
      <c r="E81" s="199"/>
      <c r="F81" s="174"/>
      <c r="G81" s="174"/>
    </row>
    <row r="82" spans="1:9" s="57" customFormat="1" ht="20.25" customHeight="1" outlineLevel="1" collapsed="1" x14ac:dyDescent="0.35">
      <c r="A82" s="395" t="s">
        <v>2062</v>
      </c>
      <c r="B82" s="396"/>
      <c r="C82" s="396"/>
      <c r="D82" s="397"/>
    </row>
    <row r="83" spans="1:9" s="57" customFormat="1" ht="56.25" hidden="1" outlineLevel="2" x14ac:dyDescent="0.3">
      <c r="A83" s="192" t="s">
        <v>3350</v>
      </c>
      <c r="B83" s="192" t="s">
        <v>3351</v>
      </c>
      <c r="C83" s="193">
        <v>1897922</v>
      </c>
      <c r="D83" s="194" t="s">
        <v>3352</v>
      </c>
    </row>
    <row r="84" spans="1:9" s="57" customFormat="1" ht="67.5" hidden="1" outlineLevel="2" x14ac:dyDescent="0.3">
      <c r="A84" s="192" t="s">
        <v>3353</v>
      </c>
      <c r="B84" s="192" t="s">
        <v>3354</v>
      </c>
      <c r="C84" s="193">
        <v>1897922</v>
      </c>
      <c r="D84" s="194" t="s">
        <v>3355</v>
      </c>
    </row>
    <row r="85" spans="1:9" s="57" customFormat="1" ht="67.5" hidden="1" outlineLevel="2" x14ac:dyDescent="0.3">
      <c r="A85" s="29" t="s">
        <v>3356</v>
      </c>
      <c r="B85" s="29" t="s">
        <v>3357</v>
      </c>
      <c r="C85" s="30">
        <v>2174161</v>
      </c>
      <c r="D85" s="32" t="s">
        <v>3358</v>
      </c>
    </row>
    <row r="86" spans="1:9" s="57" customFormat="1" ht="90" hidden="1" outlineLevel="2" x14ac:dyDescent="0.3">
      <c r="A86" s="29" t="s">
        <v>3359</v>
      </c>
      <c r="B86" s="29" t="s">
        <v>3360</v>
      </c>
      <c r="C86" s="30">
        <v>2174161</v>
      </c>
      <c r="D86" s="32" t="s">
        <v>3361</v>
      </c>
    </row>
    <row r="87" spans="1:9" s="57" customFormat="1" ht="67.5" hidden="1" outlineLevel="2" x14ac:dyDescent="0.3">
      <c r="A87" s="29" t="s">
        <v>3362</v>
      </c>
      <c r="B87" s="29" t="s">
        <v>3363</v>
      </c>
      <c r="C87" s="30">
        <v>2174161</v>
      </c>
      <c r="D87" s="32" t="s">
        <v>2057</v>
      </c>
    </row>
    <row r="88" spans="1:9" s="57" customFormat="1" ht="36" hidden="1" outlineLevel="2" x14ac:dyDescent="0.3">
      <c r="A88" s="109" t="s">
        <v>3364</v>
      </c>
      <c r="B88" s="152" t="s">
        <v>3365</v>
      </c>
      <c r="C88" s="132">
        <f>SUM(C83+C85)*0.2</f>
        <v>814416.60000000009</v>
      </c>
      <c r="D88" s="112" t="s">
        <v>1772</v>
      </c>
    </row>
    <row r="89" spans="1:9" s="57" customFormat="1" ht="36" hidden="1" outlineLevel="2" x14ac:dyDescent="0.3">
      <c r="A89" s="109" t="s">
        <v>3366</v>
      </c>
      <c r="B89" s="152" t="s">
        <v>3367</v>
      </c>
      <c r="C89" s="132">
        <f>SUM(C83+C85)*0.3</f>
        <v>1221624.8999999999</v>
      </c>
      <c r="D89" s="112" t="s">
        <v>1775</v>
      </c>
      <c r="G89" s="201"/>
      <c r="H89" s="202"/>
      <c r="I89" s="60"/>
    </row>
    <row r="90" spans="1:9" s="57" customFormat="1" ht="20.25" customHeight="1" outlineLevel="1" collapsed="1" x14ac:dyDescent="0.35">
      <c r="A90" s="395" t="s">
        <v>2080</v>
      </c>
      <c r="B90" s="396"/>
      <c r="C90" s="396"/>
      <c r="D90" s="397"/>
    </row>
    <row r="91" spans="1:9" s="57" customFormat="1" ht="56.25" hidden="1" outlineLevel="2" x14ac:dyDescent="0.3">
      <c r="A91" s="192" t="s">
        <v>3368</v>
      </c>
      <c r="B91" s="192" t="s">
        <v>2082</v>
      </c>
      <c r="C91" s="193">
        <v>2169609</v>
      </c>
      <c r="D91" s="194" t="s">
        <v>2083</v>
      </c>
    </row>
    <row r="92" spans="1:9" s="57" customFormat="1" ht="67.5" hidden="1" outlineLevel="2" x14ac:dyDescent="0.3">
      <c r="A92" s="29" t="s">
        <v>3369</v>
      </c>
      <c r="B92" s="29" t="s">
        <v>3370</v>
      </c>
      <c r="C92" s="30">
        <v>1533769</v>
      </c>
      <c r="D92" s="32" t="s">
        <v>3358</v>
      </c>
    </row>
    <row r="93" spans="1:9" s="57" customFormat="1" ht="67.5" hidden="1" outlineLevel="2" x14ac:dyDescent="0.3">
      <c r="A93" s="29" t="s">
        <v>3371</v>
      </c>
      <c r="B93" s="29" t="s">
        <v>3372</v>
      </c>
      <c r="C93" s="30">
        <v>1533769</v>
      </c>
      <c r="D93" s="32" t="s">
        <v>2057</v>
      </c>
    </row>
    <row r="94" spans="1:9" s="57" customFormat="1" ht="36" hidden="1" customHeight="1" outlineLevel="2" x14ac:dyDescent="0.3">
      <c r="A94" s="109" t="s">
        <v>3373</v>
      </c>
      <c r="B94" s="152" t="s">
        <v>3374</v>
      </c>
      <c r="C94" s="132">
        <f>SUM(C91+C92)*0.2</f>
        <v>740675.60000000009</v>
      </c>
      <c r="D94" s="112" t="s">
        <v>1772</v>
      </c>
    </row>
    <row r="95" spans="1:9" s="57" customFormat="1" ht="36" hidden="1" customHeight="1" outlineLevel="2" x14ac:dyDescent="0.3">
      <c r="A95" s="109" t="s">
        <v>3375</v>
      </c>
      <c r="B95" s="152" t="s">
        <v>3376</v>
      </c>
      <c r="C95" s="132">
        <f>SUM(C91+C92)*0.3</f>
        <v>1111013.3999999999</v>
      </c>
      <c r="D95" s="112" t="s">
        <v>1775</v>
      </c>
      <c r="G95" s="201"/>
      <c r="H95" s="202"/>
      <c r="I95" s="60"/>
    </row>
    <row r="96" spans="1:9" s="57" customFormat="1" ht="20.25" customHeight="1" outlineLevel="1" collapsed="1" x14ac:dyDescent="0.35">
      <c r="A96" s="395" t="s">
        <v>2128</v>
      </c>
      <c r="B96" s="396"/>
      <c r="C96" s="396"/>
      <c r="D96" s="397"/>
    </row>
    <row r="97" spans="1:9" s="57" customFormat="1" ht="67.5" hidden="1" outlineLevel="2" x14ac:dyDescent="0.3">
      <c r="A97" s="192" t="s">
        <v>3377</v>
      </c>
      <c r="B97" s="192" t="s">
        <v>3378</v>
      </c>
      <c r="C97" s="193">
        <v>2122163</v>
      </c>
      <c r="D97" s="194" t="s">
        <v>2131</v>
      </c>
    </row>
    <row r="98" spans="1:9" s="57" customFormat="1" ht="78.75" hidden="1" outlineLevel="2" x14ac:dyDescent="0.3">
      <c r="A98" s="192" t="s">
        <v>3379</v>
      </c>
      <c r="B98" s="192" t="s">
        <v>3380</v>
      </c>
      <c r="C98" s="193">
        <v>2122163</v>
      </c>
      <c r="D98" s="194" t="s">
        <v>3381</v>
      </c>
    </row>
    <row r="99" spans="1:9" s="57" customFormat="1" ht="67.5" hidden="1" outlineLevel="2" x14ac:dyDescent="0.3">
      <c r="A99" s="29" t="s">
        <v>3382</v>
      </c>
      <c r="B99" s="29" t="s">
        <v>3383</v>
      </c>
      <c r="C99" s="30">
        <v>1158497</v>
      </c>
      <c r="D99" s="32" t="s">
        <v>3358</v>
      </c>
    </row>
    <row r="100" spans="1:9" s="57" customFormat="1" ht="90" hidden="1" outlineLevel="2" x14ac:dyDescent="0.3">
      <c r="A100" s="29" t="s">
        <v>3384</v>
      </c>
      <c r="B100" s="29" t="s">
        <v>3385</v>
      </c>
      <c r="C100" s="30">
        <v>1158497</v>
      </c>
      <c r="D100" s="32" t="s">
        <v>3386</v>
      </c>
    </row>
    <row r="101" spans="1:9" s="57" customFormat="1" ht="67.5" hidden="1" outlineLevel="2" x14ac:dyDescent="0.3">
      <c r="A101" s="29" t="s">
        <v>3387</v>
      </c>
      <c r="B101" s="29" t="s">
        <v>3388</v>
      </c>
      <c r="C101" s="30">
        <v>1158497</v>
      </c>
      <c r="D101" s="32" t="s">
        <v>2057</v>
      </c>
    </row>
    <row r="102" spans="1:9" s="57" customFormat="1" ht="36" hidden="1" outlineLevel="2" x14ac:dyDescent="0.3">
      <c r="A102" s="109" t="s">
        <v>3389</v>
      </c>
      <c r="B102" s="152" t="s">
        <v>3390</v>
      </c>
      <c r="C102" s="132">
        <f>SUM(C97+C99)*0.2</f>
        <v>656132</v>
      </c>
      <c r="D102" s="112" t="s">
        <v>1772</v>
      </c>
    </row>
    <row r="103" spans="1:9" s="57" customFormat="1" ht="36" hidden="1" outlineLevel="2" x14ac:dyDescent="0.3">
      <c r="A103" s="109" t="s">
        <v>3391</v>
      </c>
      <c r="B103" s="152" t="s">
        <v>3392</v>
      </c>
      <c r="C103" s="132">
        <f>SUM(C97+C99)*0.3</f>
        <v>984198</v>
      </c>
      <c r="D103" s="112" t="s">
        <v>1775</v>
      </c>
      <c r="G103" s="201"/>
      <c r="H103" s="202"/>
      <c r="I103" s="60"/>
    </row>
    <row r="104" spans="1:9" s="57" customFormat="1" ht="20.25" customHeight="1" outlineLevel="1" collapsed="1" x14ac:dyDescent="0.35">
      <c r="A104" s="395" t="s">
        <v>2146</v>
      </c>
      <c r="B104" s="396"/>
      <c r="C104" s="396"/>
      <c r="D104" s="397"/>
    </row>
    <row r="105" spans="1:9" s="57" customFormat="1" ht="78.75" hidden="1" outlineLevel="2" x14ac:dyDescent="0.3">
      <c r="A105" s="192" t="s">
        <v>3393</v>
      </c>
      <c r="B105" s="192" t="s">
        <v>3394</v>
      </c>
      <c r="C105" s="193">
        <v>905869</v>
      </c>
      <c r="D105" s="194" t="s">
        <v>2149</v>
      </c>
    </row>
    <row r="106" spans="1:9" s="57" customFormat="1" ht="90" hidden="1" outlineLevel="2" x14ac:dyDescent="0.3">
      <c r="A106" s="192" t="s">
        <v>3395</v>
      </c>
      <c r="B106" s="192" t="s">
        <v>3396</v>
      </c>
      <c r="C106" s="193">
        <v>905869</v>
      </c>
      <c r="D106" s="194" t="s">
        <v>3397</v>
      </c>
    </row>
    <row r="107" spans="1:9" s="57" customFormat="1" ht="67.5" hidden="1" outlineLevel="2" x14ac:dyDescent="0.3">
      <c r="A107" s="29" t="s">
        <v>3398</v>
      </c>
      <c r="B107" s="29" t="s">
        <v>3399</v>
      </c>
      <c r="C107" s="30">
        <v>493091</v>
      </c>
      <c r="D107" s="32" t="s">
        <v>3358</v>
      </c>
    </row>
    <row r="108" spans="1:9" s="57" customFormat="1" ht="90" hidden="1" outlineLevel="2" x14ac:dyDescent="0.3">
      <c r="A108" s="29" t="s">
        <v>3400</v>
      </c>
      <c r="B108" s="29" t="s">
        <v>3401</v>
      </c>
      <c r="C108" s="30">
        <v>493091</v>
      </c>
      <c r="D108" s="32" t="s">
        <v>3402</v>
      </c>
    </row>
    <row r="109" spans="1:9" s="57" customFormat="1" ht="67.5" hidden="1" outlineLevel="2" x14ac:dyDescent="0.3">
      <c r="A109" s="29" t="s">
        <v>3403</v>
      </c>
      <c r="B109" s="29" t="s">
        <v>3404</v>
      </c>
      <c r="C109" s="30">
        <v>493091</v>
      </c>
      <c r="D109" s="32" t="s">
        <v>2057</v>
      </c>
    </row>
    <row r="110" spans="1:9" s="57" customFormat="1" ht="36" hidden="1" outlineLevel="2" x14ac:dyDescent="0.3">
      <c r="A110" s="109" t="s">
        <v>3405</v>
      </c>
      <c r="B110" s="152" t="s">
        <v>3406</v>
      </c>
      <c r="C110" s="132">
        <f>SUM(C105+C107)*0.2</f>
        <v>279792</v>
      </c>
      <c r="D110" s="112" t="s">
        <v>1772</v>
      </c>
    </row>
    <row r="111" spans="1:9" s="57" customFormat="1" ht="36" hidden="1" outlineLevel="2" x14ac:dyDescent="0.3">
      <c r="A111" s="109" t="s">
        <v>3407</v>
      </c>
      <c r="B111" s="152" t="s">
        <v>3408</v>
      </c>
      <c r="C111" s="132">
        <f>SUM(C105+C107)*0.3</f>
        <v>419688</v>
      </c>
      <c r="D111" s="112" t="s">
        <v>1775</v>
      </c>
      <c r="G111" s="201"/>
      <c r="H111" s="202"/>
      <c r="I111" s="60"/>
    </row>
    <row r="112" spans="1:9" s="57" customFormat="1" ht="20.25" customHeight="1" outlineLevel="1" collapsed="1" x14ac:dyDescent="0.35">
      <c r="A112" s="395" t="s">
        <v>2164</v>
      </c>
      <c r="B112" s="396"/>
      <c r="C112" s="396"/>
      <c r="D112" s="397"/>
    </row>
    <row r="113" spans="1:9" s="57" customFormat="1" ht="78.75" hidden="1" outlineLevel="2" x14ac:dyDescent="0.3">
      <c r="A113" s="192" t="s">
        <v>3409</v>
      </c>
      <c r="B113" s="192" t="s">
        <v>3410</v>
      </c>
      <c r="C113" s="193">
        <v>586328</v>
      </c>
      <c r="D113" s="194" t="s">
        <v>2167</v>
      </c>
    </row>
    <row r="114" spans="1:9" s="57" customFormat="1" ht="90" hidden="1" outlineLevel="2" x14ac:dyDescent="0.3">
      <c r="A114" s="192" t="s">
        <v>3411</v>
      </c>
      <c r="B114" s="192" t="s">
        <v>3412</v>
      </c>
      <c r="C114" s="193">
        <v>586328</v>
      </c>
      <c r="D114" s="194" t="s">
        <v>3413</v>
      </c>
    </row>
    <row r="115" spans="1:9" s="57" customFormat="1" ht="67.5" hidden="1" outlineLevel="2" x14ac:dyDescent="0.3">
      <c r="A115" s="29" t="s">
        <v>3414</v>
      </c>
      <c r="B115" s="29" t="s">
        <v>3415</v>
      </c>
      <c r="C115" s="30">
        <v>272651</v>
      </c>
      <c r="D115" s="32" t="s">
        <v>3358</v>
      </c>
    </row>
    <row r="116" spans="1:9" s="57" customFormat="1" ht="90" hidden="1" outlineLevel="2" x14ac:dyDescent="0.3">
      <c r="A116" s="29" t="s">
        <v>3416</v>
      </c>
      <c r="B116" s="29" t="s">
        <v>3417</v>
      </c>
      <c r="C116" s="30">
        <v>272651</v>
      </c>
      <c r="D116" s="32" t="s">
        <v>3418</v>
      </c>
    </row>
    <row r="117" spans="1:9" s="57" customFormat="1" ht="67.5" hidden="1" outlineLevel="2" x14ac:dyDescent="0.3">
      <c r="A117" s="29" t="s">
        <v>3419</v>
      </c>
      <c r="B117" s="29" t="s">
        <v>3420</v>
      </c>
      <c r="C117" s="30">
        <v>272651</v>
      </c>
      <c r="D117" s="32" t="s">
        <v>2057</v>
      </c>
    </row>
    <row r="118" spans="1:9" s="57" customFormat="1" ht="36" hidden="1" outlineLevel="2" x14ac:dyDescent="0.3">
      <c r="A118" s="109" t="s">
        <v>3421</v>
      </c>
      <c r="B118" s="152" t="s">
        <v>3422</v>
      </c>
      <c r="C118" s="132">
        <f>SUM(C113+C115)*0.2</f>
        <v>171795.80000000002</v>
      </c>
      <c r="D118" s="112" t="s">
        <v>1772</v>
      </c>
    </row>
    <row r="119" spans="1:9" s="57" customFormat="1" ht="36" hidden="1" outlineLevel="2" x14ac:dyDescent="0.3">
      <c r="A119" s="109" t="s">
        <v>3423</v>
      </c>
      <c r="B119" s="152" t="s">
        <v>3424</v>
      </c>
      <c r="C119" s="132">
        <f>SUM(C113+C115)*0.3</f>
        <v>257693.69999999998</v>
      </c>
      <c r="D119" s="112" t="s">
        <v>1775</v>
      </c>
      <c r="G119" s="201"/>
      <c r="H119" s="202"/>
      <c r="I119" s="60"/>
    </row>
    <row r="120" spans="1:9" s="57" customFormat="1" ht="20.25" customHeight="1" outlineLevel="1" collapsed="1" x14ac:dyDescent="0.35">
      <c r="A120" s="395" t="s">
        <v>2182</v>
      </c>
      <c r="B120" s="396"/>
      <c r="C120" s="396"/>
      <c r="D120" s="397"/>
    </row>
    <row r="121" spans="1:9" s="57" customFormat="1" ht="78.75" hidden="1" outlineLevel="2" x14ac:dyDescent="0.3">
      <c r="A121" s="192" t="s">
        <v>3425</v>
      </c>
      <c r="B121" s="192" t="s">
        <v>3426</v>
      </c>
      <c r="C121" s="193">
        <v>453387</v>
      </c>
      <c r="D121" s="194" t="s">
        <v>2720</v>
      </c>
    </row>
    <row r="122" spans="1:9" s="57" customFormat="1" ht="90" hidden="1" outlineLevel="2" x14ac:dyDescent="0.3">
      <c r="A122" s="192" t="s">
        <v>3427</v>
      </c>
      <c r="B122" s="192" t="s">
        <v>3428</v>
      </c>
      <c r="C122" s="193">
        <v>453387</v>
      </c>
      <c r="D122" s="194" t="s">
        <v>3429</v>
      </c>
    </row>
    <row r="123" spans="1:9" s="57" customFormat="1" ht="67.5" hidden="1" outlineLevel="2" x14ac:dyDescent="0.3">
      <c r="A123" s="29" t="s">
        <v>3430</v>
      </c>
      <c r="B123" s="29" t="s">
        <v>3431</v>
      </c>
      <c r="C123" s="30">
        <v>217624</v>
      </c>
      <c r="D123" s="32" t="s">
        <v>3358</v>
      </c>
    </row>
    <row r="124" spans="1:9" s="57" customFormat="1" ht="90" hidden="1" outlineLevel="2" x14ac:dyDescent="0.3">
      <c r="A124" s="29" t="s">
        <v>3432</v>
      </c>
      <c r="B124" s="29" t="s">
        <v>3433</v>
      </c>
      <c r="C124" s="30">
        <v>217624</v>
      </c>
      <c r="D124" s="32" t="s">
        <v>3434</v>
      </c>
    </row>
    <row r="125" spans="1:9" s="57" customFormat="1" ht="67.5" hidden="1" outlineLevel="2" x14ac:dyDescent="0.3">
      <c r="A125" s="29" t="s">
        <v>3435</v>
      </c>
      <c r="B125" s="29" t="s">
        <v>3436</v>
      </c>
      <c r="C125" s="30">
        <v>217624</v>
      </c>
      <c r="D125" s="32" t="s">
        <v>2057</v>
      </c>
    </row>
    <row r="126" spans="1:9" s="57" customFormat="1" ht="36" hidden="1" outlineLevel="2" x14ac:dyDescent="0.3">
      <c r="A126" s="109" t="s">
        <v>3437</v>
      </c>
      <c r="B126" s="152" t="s">
        <v>3438</v>
      </c>
      <c r="C126" s="132">
        <f>SUM(C121+C123)*0.2</f>
        <v>134202.20000000001</v>
      </c>
      <c r="D126" s="112" t="s">
        <v>1772</v>
      </c>
    </row>
    <row r="127" spans="1:9" s="57" customFormat="1" ht="36" hidden="1" outlineLevel="2" x14ac:dyDescent="0.3">
      <c r="A127" s="109" t="s">
        <v>3439</v>
      </c>
      <c r="B127" s="152" t="s">
        <v>3440</v>
      </c>
      <c r="C127" s="132">
        <f>SUM(C121+C123)*0.3</f>
        <v>201303.3</v>
      </c>
      <c r="D127" s="112" t="s">
        <v>1775</v>
      </c>
      <c r="G127" s="201"/>
      <c r="H127" s="202"/>
      <c r="I127" s="60"/>
    </row>
    <row r="128" spans="1:9" ht="18.75" customHeight="1" x14ac:dyDescent="0.35">
      <c r="A128" s="428" t="s">
        <v>458</v>
      </c>
      <c r="B128" s="429"/>
      <c r="C128" s="429"/>
      <c r="D128" s="429"/>
      <c r="E128" s="57"/>
      <c r="F128" s="57"/>
    </row>
    <row r="129" spans="1:6" ht="80" outlineLevel="1" x14ac:dyDescent="0.35">
      <c r="A129" s="29" t="s">
        <v>3441</v>
      </c>
      <c r="B129" s="29" t="s">
        <v>3442</v>
      </c>
      <c r="C129" s="30">
        <v>1600</v>
      </c>
      <c r="D129" s="32" t="s">
        <v>861</v>
      </c>
      <c r="E129" s="57"/>
      <c r="F129" s="57"/>
    </row>
    <row r="130" spans="1:6" ht="80" outlineLevel="1" x14ac:dyDescent="0.35">
      <c r="A130" s="118" t="s">
        <v>3443</v>
      </c>
      <c r="B130" s="118" t="s">
        <v>3444</v>
      </c>
      <c r="C130" s="117">
        <v>1600</v>
      </c>
      <c r="D130" s="121" t="s">
        <v>862</v>
      </c>
      <c r="E130" s="57"/>
      <c r="F130" s="57"/>
    </row>
    <row r="131" spans="1:6" ht="80" outlineLevel="1" x14ac:dyDescent="0.35">
      <c r="A131" s="29" t="s">
        <v>3445</v>
      </c>
      <c r="B131" s="29" t="s">
        <v>3446</v>
      </c>
      <c r="C131" s="30">
        <v>1600</v>
      </c>
      <c r="D131" s="32" t="s">
        <v>863</v>
      </c>
      <c r="E131" s="57"/>
      <c r="F131" s="57"/>
    </row>
    <row r="132" spans="1:6" ht="80" outlineLevel="1" x14ac:dyDescent="0.35">
      <c r="A132" s="118" t="s">
        <v>3447</v>
      </c>
      <c r="B132" s="118" t="s">
        <v>3448</v>
      </c>
      <c r="C132" s="117">
        <v>1600</v>
      </c>
      <c r="D132" s="121" t="s">
        <v>864</v>
      </c>
      <c r="E132" s="57"/>
      <c r="F132" s="57"/>
    </row>
    <row r="133" spans="1:6" ht="80" outlineLevel="1" x14ac:dyDescent="0.35">
      <c r="A133" s="29" t="s">
        <v>3449</v>
      </c>
      <c r="B133" s="29" t="s">
        <v>3450</v>
      </c>
      <c r="C133" s="30">
        <v>1600</v>
      </c>
      <c r="D133" s="32" t="s">
        <v>859</v>
      </c>
      <c r="E133" s="57"/>
      <c r="F133" s="57"/>
    </row>
    <row r="134" spans="1:6" ht="25" outlineLevel="1" x14ac:dyDescent="0.35">
      <c r="A134" s="118" t="s">
        <v>442</v>
      </c>
      <c r="B134" s="118" t="s">
        <v>443</v>
      </c>
      <c r="C134" s="117">
        <v>1380</v>
      </c>
      <c r="D134" s="121"/>
      <c r="E134" s="57"/>
      <c r="F134" s="57"/>
    </row>
    <row r="135" spans="1:6" ht="18.75" customHeight="1" x14ac:dyDescent="0.35">
      <c r="A135" s="428" t="s">
        <v>459</v>
      </c>
      <c r="B135" s="429"/>
      <c r="C135" s="429"/>
      <c r="D135" s="429"/>
      <c r="E135" s="57"/>
      <c r="F135" s="57"/>
    </row>
    <row r="136" spans="1:6" s="59" customFormat="1" ht="60" outlineLevel="1" x14ac:dyDescent="0.35">
      <c r="A136" s="34" t="s">
        <v>2466</v>
      </c>
      <c r="B136" s="35" t="s">
        <v>2467</v>
      </c>
      <c r="C136" s="38" t="s">
        <v>18</v>
      </c>
      <c r="D136" s="32" t="s">
        <v>841</v>
      </c>
      <c r="E136" s="57"/>
      <c r="F136" s="57"/>
    </row>
    <row r="137" spans="1:6" s="59" customFormat="1" ht="60" outlineLevel="1" x14ac:dyDescent="0.35">
      <c r="A137" s="118" t="s">
        <v>2469</v>
      </c>
      <c r="B137" s="118" t="s">
        <v>2470</v>
      </c>
      <c r="C137" s="117" t="s">
        <v>16</v>
      </c>
      <c r="D137" s="121" t="s">
        <v>842</v>
      </c>
      <c r="E137" s="57"/>
      <c r="F137" s="57"/>
    </row>
    <row r="138" spans="1:6" s="59" customFormat="1" ht="40" outlineLevel="1" x14ac:dyDescent="0.35">
      <c r="A138" s="34" t="s">
        <v>2472</v>
      </c>
      <c r="B138" s="35" t="s">
        <v>2473</v>
      </c>
      <c r="C138" s="81" t="s">
        <v>558</v>
      </c>
      <c r="D138" s="33" t="s">
        <v>86</v>
      </c>
      <c r="E138" s="57"/>
      <c r="F138" s="57"/>
    </row>
    <row r="139" spans="1:6" s="59" customFormat="1" ht="70" outlineLevel="1" x14ac:dyDescent="0.35">
      <c r="A139" s="123" t="s">
        <v>2475</v>
      </c>
      <c r="B139" s="120" t="s">
        <v>2476</v>
      </c>
      <c r="C139" s="125" t="s">
        <v>18</v>
      </c>
      <c r="D139" s="124" t="s">
        <v>843</v>
      </c>
      <c r="E139" s="57"/>
      <c r="F139" s="57"/>
    </row>
    <row r="140" spans="1:6" s="59" customFormat="1" ht="70" outlineLevel="1" x14ac:dyDescent="0.35">
      <c r="A140" s="34" t="s">
        <v>2478</v>
      </c>
      <c r="B140" s="35" t="s">
        <v>2479</v>
      </c>
      <c r="C140" s="38" t="s">
        <v>16</v>
      </c>
      <c r="D140" s="33" t="s">
        <v>3451</v>
      </c>
      <c r="E140" s="57"/>
      <c r="F140" s="57"/>
    </row>
    <row r="141" spans="1:6" s="59" customFormat="1" ht="50" outlineLevel="1" x14ac:dyDescent="0.35">
      <c r="A141" s="120" t="s">
        <v>2483</v>
      </c>
      <c r="B141" s="120" t="s">
        <v>2484</v>
      </c>
      <c r="C141" s="117">
        <v>440225</v>
      </c>
      <c r="D141" s="124" t="s">
        <v>557</v>
      </c>
      <c r="E141" s="57"/>
      <c r="F141" s="57"/>
    </row>
    <row r="142" spans="1:6" s="59" customFormat="1" ht="50" outlineLevel="1" x14ac:dyDescent="0.35">
      <c r="A142" s="35" t="s">
        <v>2485</v>
      </c>
      <c r="B142" s="35" t="s">
        <v>2486</v>
      </c>
      <c r="C142" s="30">
        <v>240240</v>
      </c>
      <c r="D142" s="33" t="s">
        <v>557</v>
      </c>
      <c r="E142" s="57"/>
      <c r="F142" s="57"/>
    </row>
    <row r="143" spans="1:6" s="59" customFormat="1" ht="50" outlineLevel="1" x14ac:dyDescent="0.35">
      <c r="A143" s="123" t="s">
        <v>2487</v>
      </c>
      <c r="B143" s="120" t="s">
        <v>2488</v>
      </c>
      <c r="C143" s="117">
        <v>137280</v>
      </c>
      <c r="D143" s="124" t="s">
        <v>557</v>
      </c>
      <c r="E143" s="57"/>
      <c r="F143" s="57"/>
    </row>
    <row r="144" spans="1:6" s="59" customFormat="1" ht="60" outlineLevel="1" x14ac:dyDescent="0.35">
      <c r="A144" s="35" t="s">
        <v>2503</v>
      </c>
      <c r="B144" s="35" t="s">
        <v>3452</v>
      </c>
      <c r="C144" s="30">
        <v>660338</v>
      </c>
      <c r="D144" s="33" t="s">
        <v>842</v>
      </c>
      <c r="E144" s="57"/>
      <c r="F144" s="57"/>
    </row>
    <row r="145" spans="1:6" s="59" customFormat="1" ht="60" outlineLevel="1" x14ac:dyDescent="0.35">
      <c r="A145" s="120" t="s">
        <v>2505</v>
      </c>
      <c r="B145" s="120" t="s">
        <v>3453</v>
      </c>
      <c r="C145" s="117">
        <v>360360</v>
      </c>
      <c r="D145" s="124" t="s">
        <v>842</v>
      </c>
      <c r="E145" s="57"/>
      <c r="F145" s="57"/>
    </row>
    <row r="146" spans="1:6" s="59" customFormat="1" ht="60" outlineLevel="1" x14ac:dyDescent="0.35">
      <c r="A146" s="34" t="s">
        <v>2507</v>
      </c>
      <c r="B146" s="35" t="s">
        <v>3454</v>
      </c>
      <c r="C146" s="30">
        <v>205920</v>
      </c>
      <c r="D146" s="33" t="s">
        <v>842</v>
      </c>
      <c r="E146" s="57"/>
      <c r="F146" s="57"/>
    </row>
    <row r="147" spans="1:6" ht="18.75" customHeight="1" x14ac:dyDescent="0.35">
      <c r="A147" s="528"/>
      <c r="B147" s="529"/>
      <c r="C147" s="529"/>
      <c r="D147" s="529"/>
      <c r="E147" s="57"/>
      <c r="F147" s="57"/>
    </row>
    <row r="158" spans="1:6" ht="20.25" customHeight="1" x14ac:dyDescent="0.3"/>
    <row r="159" spans="1:6" ht="20.25" customHeight="1" x14ac:dyDescent="0.3"/>
  </sheetData>
  <mergeCells count="26">
    <mergeCell ref="A81:D81"/>
    <mergeCell ref="A128:D128"/>
    <mergeCell ref="A135:D135"/>
    <mergeCell ref="A147:D147"/>
    <mergeCell ref="A112:D112"/>
    <mergeCell ref="A120:D120"/>
    <mergeCell ref="A82:D82"/>
    <mergeCell ref="A90:D90"/>
    <mergeCell ref="A96:D96"/>
    <mergeCell ref="A104:D104"/>
    <mergeCell ref="A73:D73"/>
    <mergeCell ref="A45:D45"/>
    <mergeCell ref="A9:D9"/>
    <mergeCell ref="A7:D7"/>
    <mergeCell ref="A8:D8"/>
    <mergeCell ref="A19:D19"/>
    <mergeCell ref="A25:D25"/>
    <mergeCell ref="A35:D35"/>
    <mergeCell ref="A55:D55"/>
    <mergeCell ref="A65:D65"/>
    <mergeCell ref="A1:D1"/>
    <mergeCell ref="A2:D2"/>
    <mergeCell ref="A4:A6"/>
    <mergeCell ref="B4:B6"/>
    <mergeCell ref="C4:C6"/>
    <mergeCell ref="D4:D6"/>
  </mergeCells>
  <pageMargins left="0.70866141732283472" right="0.70866141732283472" top="0.74803149606299213" bottom="0.74803149606299213" header="0.31496062992125984" footer="0.31496062992125984"/>
  <pageSetup paperSize="9" scale="42"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AH81"/>
  <sheetViews>
    <sheetView zoomScale="90" zoomScaleNormal="90" zoomScaleSheetLayoutView="90" zoomScalePageLayoutView="90" workbookViewId="0">
      <pane ySplit="7" topLeftCell="A8" activePane="bottomLeft" state="frozen"/>
      <selection pane="bottomLeft" activeCell="A8" sqref="A8:D8"/>
    </sheetView>
  </sheetViews>
  <sheetFormatPr defaultColWidth="9" defaultRowHeight="14" outlineLevelRow="3" x14ac:dyDescent="0.3"/>
  <cols>
    <col min="1" max="1" width="37.25" style="37" customWidth="1"/>
    <col min="2" max="2" width="54.75" style="60" customWidth="1"/>
    <col min="3" max="3" width="14.08203125" style="39" customWidth="1"/>
    <col min="4" max="4" width="70.75" style="60" customWidth="1"/>
    <col min="5" max="16384" width="9" style="60"/>
  </cols>
  <sheetData>
    <row r="1" spans="1:4" s="59" customFormat="1" ht="12.5" x14ac:dyDescent="0.25">
      <c r="A1" s="407" t="s">
        <v>92</v>
      </c>
      <c r="B1" s="408"/>
      <c r="C1" s="408"/>
      <c r="D1" s="408"/>
    </row>
    <row r="2" spans="1:4" s="59" customFormat="1" ht="12.5" x14ac:dyDescent="0.25">
      <c r="A2" s="407" t="s">
        <v>93</v>
      </c>
      <c r="B2" s="408"/>
      <c r="C2" s="408"/>
      <c r="D2" s="408"/>
    </row>
    <row r="3" spans="1:4" s="59" customFormat="1" ht="12.75" x14ac:dyDescent="0.2">
      <c r="C3" s="9"/>
      <c r="D3" s="17"/>
    </row>
    <row r="4" spans="1:4" s="10" customFormat="1" ht="15" customHeight="1" x14ac:dyDescent="0.3">
      <c r="A4" s="409" t="s">
        <v>1</v>
      </c>
      <c r="B4" s="410" t="s">
        <v>0</v>
      </c>
      <c r="C4" s="412" t="s">
        <v>555</v>
      </c>
      <c r="D4" s="411" t="s">
        <v>2</v>
      </c>
    </row>
    <row r="5" spans="1:4" s="10" customFormat="1" ht="15" customHeight="1" x14ac:dyDescent="0.3">
      <c r="A5" s="409"/>
      <c r="B5" s="410"/>
      <c r="C5" s="413"/>
      <c r="D5" s="411"/>
    </row>
    <row r="6" spans="1:4" s="10" customFormat="1" ht="15" customHeight="1" x14ac:dyDescent="0.3">
      <c r="A6" s="409"/>
      <c r="B6" s="410"/>
      <c r="C6" s="414"/>
      <c r="D6" s="411"/>
    </row>
    <row r="7" spans="1:4" ht="24" customHeight="1" x14ac:dyDescent="0.3">
      <c r="A7" s="415" t="s">
        <v>339</v>
      </c>
      <c r="B7" s="416"/>
      <c r="C7" s="416"/>
      <c r="D7" s="416"/>
    </row>
    <row r="8" spans="1:4" ht="20.149999999999999" customHeight="1" outlineLevel="1" collapsed="1" x14ac:dyDescent="0.3">
      <c r="A8" s="428" t="s">
        <v>458</v>
      </c>
      <c r="B8" s="429"/>
      <c r="C8" s="429"/>
      <c r="D8" s="430"/>
    </row>
    <row r="9" spans="1:4" ht="90" hidden="1" outlineLevel="2" x14ac:dyDescent="0.2">
      <c r="A9" s="29" t="s">
        <v>401</v>
      </c>
      <c r="B9" s="29" t="s">
        <v>413</v>
      </c>
      <c r="C9" s="30">
        <v>1600</v>
      </c>
      <c r="D9" s="32" t="s">
        <v>474</v>
      </c>
    </row>
    <row r="10" spans="1:4" ht="90" hidden="1" outlineLevel="2" x14ac:dyDescent="0.2">
      <c r="A10" s="122" t="s">
        <v>402</v>
      </c>
      <c r="B10" s="118" t="s">
        <v>414</v>
      </c>
      <c r="C10" s="117">
        <v>1600</v>
      </c>
      <c r="D10" s="121" t="s">
        <v>475</v>
      </c>
    </row>
    <row r="11" spans="1:4" ht="128.25" hidden="1" customHeight="1" outlineLevel="2" x14ac:dyDescent="0.2">
      <c r="A11" s="29" t="s">
        <v>403</v>
      </c>
      <c r="B11" s="29" t="s">
        <v>415</v>
      </c>
      <c r="C11" s="30">
        <v>1600</v>
      </c>
      <c r="D11" s="32" t="s">
        <v>476</v>
      </c>
    </row>
    <row r="12" spans="1:4" ht="90" hidden="1" outlineLevel="2" x14ac:dyDescent="0.2">
      <c r="A12" s="122" t="s">
        <v>404</v>
      </c>
      <c r="B12" s="118" t="s">
        <v>416</v>
      </c>
      <c r="C12" s="117">
        <v>1600</v>
      </c>
      <c r="D12" s="121" t="s">
        <v>548</v>
      </c>
    </row>
    <row r="13" spans="1:4" ht="20.149999999999999" customHeight="1" outlineLevel="1" collapsed="1" x14ac:dyDescent="0.3">
      <c r="A13" s="428" t="s">
        <v>720</v>
      </c>
      <c r="B13" s="429"/>
      <c r="C13" s="429"/>
      <c r="D13" s="430"/>
    </row>
    <row r="14" spans="1:4" ht="67.5" hidden="1" outlineLevel="2" x14ac:dyDescent="0.2">
      <c r="A14" s="29" t="s">
        <v>37</v>
      </c>
      <c r="B14" s="29" t="s">
        <v>340</v>
      </c>
      <c r="C14" s="30">
        <v>6334</v>
      </c>
      <c r="D14" s="32" t="s">
        <v>405</v>
      </c>
    </row>
    <row r="15" spans="1:4" ht="36" hidden="1" outlineLevel="2" x14ac:dyDescent="0.2">
      <c r="A15" s="109" t="s">
        <v>42</v>
      </c>
      <c r="B15" s="110" t="s">
        <v>341</v>
      </c>
      <c r="C15" s="132">
        <f>C14*0.2</f>
        <v>1266.8000000000002</v>
      </c>
      <c r="D15" s="112" t="s">
        <v>419</v>
      </c>
    </row>
    <row r="16" spans="1:4" ht="67.5" hidden="1" outlineLevel="2" x14ac:dyDescent="0.2">
      <c r="A16" s="29" t="s">
        <v>38</v>
      </c>
      <c r="B16" s="29" t="s">
        <v>340</v>
      </c>
      <c r="C16" s="30">
        <v>5242</v>
      </c>
      <c r="D16" s="32" t="s">
        <v>406</v>
      </c>
    </row>
    <row r="17" spans="1:4" ht="36" hidden="1" outlineLevel="2" x14ac:dyDescent="0.2">
      <c r="A17" s="109" t="s">
        <v>43</v>
      </c>
      <c r="B17" s="110" t="s">
        <v>342</v>
      </c>
      <c r="C17" s="132">
        <f>C16*0.2</f>
        <v>1048.4000000000001</v>
      </c>
      <c r="D17" s="112" t="s">
        <v>419</v>
      </c>
    </row>
    <row r="18" spans="1:4" ht="67.5" hidden="1" outlineLevel="2" x14ac:dyDescent="0.2">
      <c r="A18" s="29" t="s">
        <v>39</v>
      </c>
      <c r="B18" s="29" t="s">
        <v>340</v>
      </c>
      <c r="C18" s="30">
        <v>4150</v>
      </c>
      <c r="D18" s="32" t="s">
        <v>417</v>
      </c>
    </row>
    <row r="19" spans="1:4" ht="36" hidden="1" outlineLevel="2" x14ac:dyDescent="0.2">
      <c r="A19" s="109" t="s">
        <v>44</v>
      </c>
      <c r="B19" s="110" t="s">
        <v>343</v>
      </c>
      <c r="C19" s="132">
        <f>C18*0.2</f>
        <v>830</v>
      </c>
      <c r="D19" s="112" t="s">
        <v>419</v>
      </c>
    </row>
    <row r="20" spans="1:4" ht="67.5" hidden="1" outlineLevel="2" x14ac:dyDescent="0.2">
      <c r="A20" s="29" t="s">
        <v>40</v>
      </c>
      <c r="B20" s="29" t="s">
        <v>340</v>
      </c>
      <c r="C20" s="30">
        <v>3058</v>
      </c>
      <c r="D20" s="32" t="s">
        <v>407</v>
      </c>
    </row>
    <row r="21" spans="1:4" ht="36" hidden="1" outlineLevel="2" x14ac:dyDescent="0.2">
      <c r="A21" s="109" t="s">
        <v>45</v>
      </c>
      <c r="B21" s="110" t="s">
        <v>344</v>
      </c>
      <c r="C21" s="132">
        <f>C20*0.2</f>
        <v>611.6</v>
      </c>
      <c r="D21" s="112" t="s">
        <v>419</v>
      </c>
    </row>
    <row r="22" spans="1:4" ht="67.5" hidden="1" outlineLevel="2" x14ac:dyDescent="0.2">
      <c r="A22" s="29" t="s">
        <v>41</v>
      </c>
      <c r="B22" s="29" t="s">
        <v>340</v>
      </c>
      <c r="C22" s="30" t="s">
        <v>5</v>
      </c>
      <c r="D22" s="32" t="s">
        <v>408</v>
      </c>
    </row>
    <row r="23" spans="1:4" ht="36" hidden="1" outlineLevel="2" x14ac:dyDescent="0.2">
      <c r="A23" s="109" t="s">
        <v>46</v>
      </c>
      <c r="B23" s="110" t="s">
        <v>345</v>
      </c>
      <c r="C23" s="145" t="s">
        <v>5</v>
      </c>
      <c r="D23" s="112" t="s">
        <v>419</v>
      </c>
    </row>
    <row r="24" spans="1:4" s="37" customFormat="1" ht="20.149999999999999" customHeight="1" outlineLevel="1" collapsed="1" x14ac:dyDescent="0.3">
      <c r="A24" s="428" t="s">
        <v>721</v>
      </c>
      <c r="B24" s="429"/>
      <c r="C24" s="429"/>
      <c r="D24" s="430"/>
    </row>
    <row r="25" spans="1:4" ht="38.25" hidden="1" outlineLevel="2" x14ac:dyDescent="0.2">
      <c r="A25" s="29" t="s">
        <v>60</v>
      </c>
      <c r="B25" s="29" t="s">
        <v>346</v>
      </c>
      <c r="C25" s="146">
        <v>8362</v>
      </c>
      <c r="D25" s="32" t="s">
        <v>79</v>
      </c>
    </row>
    <row r="26" spans="1:4" ht="36" hidden="1" outlineLevel="2" x14ac:dyDescent="0.2">
      <c r="A26" s="109" t="s">
        <v>61</v>
      </c>
      <c r="B26" s="110" t="s">
        <v>347</v>
      </c>
      <c r="C26" s="132">
        <f>C25*0.2</f>
        <v>1672.4</v>
      </c>
      <c r="D26" s="112" t="s">
        <v>419</v>
      </c>
    </row>
    <row r="27" spans="1:4" ht="38.25" hidden="1" outlineLevel="2" x14ac:dyDescent="0.2">
      <c r="A27" s="29" t="s">
        <v>62</v>
      </c>
      <c r="B27" s="29" t="s">
        <v>346</v>
      </c>
      <c r="C27" s="30">
        <v>7270</v>
      </c>
      <c r="D27" s="32" t="s">
        <v>80</v>
      </c>
    </row>
    <row r="28" spans="1:4" ht="36" hidden="1" outlineLevel="2" x14ac:dyDescent="0.2">
      <c r="A28" s="109" t="s">
        <v>63</v>
      </c>
      <c r="B28" s="110" t="s">
        <v>348</v>
      </c>
      <c r="C28" s="132">
        <f>C27*0.2</f>
        <v>1454</v>
      </c>
      <c r="D28" s="112" t="s">
        <v>419</v>
      </c>
    </row>
    <row r="29" spans="1:4" ht="38.25" hidden="1" outlineLevel="2" x14ac:dyDescent="0.2">
      <c r="A29" s="29" t="s">
        <v>64</v>
      </c>
      <c r="B29" s="29" t="s">
        <v>346</v>
      </c>
      <c r="C29" s="30">
        <v>6178</v>
      </c>
      <c r="D29" s="32" t="s">
        <v>81</v>
      </c>
    </row>
    <row r="30" spans="1:4" ht="36" hidden="1" outlineLevel="2" x14ac:dyDescent="0.2">
      <c r="A30" s="109" t="s">
        <v>65</v>
      </c>
      <c r="B30" s="110" t="s">
        <v>349</v>
      </c>
      <c r="C30" s="132">
        <f>C29*0.2</f>
        <v>1235.6000000000001</v>
      </c>
      <c r="D30" s="112" t="s">
        <v>419</v>
      </c>
    </row>
    <row r="31" spans="1:4" ht="38.25" hidden="1" outlineLevel="2" x14ac:dyDescent="0.2">
      <c r="A31" s="29" t="s">
        <v>66</v>
      </c>
      <c r="B31" s="29" t="s">
        <v>346</v>
      </c>
      <c r="C31" s="30">
        <v>5400</v>
      </c>
      <c r="D31" s="32" t="s">
        <v>82</v>
      </c>
    </row>
    <row r="32" spans="1:4" ht="36" hidden="1" outlineLevel="2" x14ac:dyDescent="0.2">
      <c r="A32" s="109" t="s">
        <v>67</v>
      </c>
      <c r="B32" s="110" t="s">
        <v>350</v>
      </c>
      <c r="C32" s="132">
        <f>C31*0.2</f>
        <v>1080</v>
      </c>
      <c r="D32" s="112" t="s">
        <v>419</v>
      </c>
    </row>
    <row r="33" spans="1:4" ht="38.25" hidden="1" outlineLevel="2" x14ac:dyDescent="0.2">
      <c r="A33" s="29" t="s">
        <v>68</v>
      </c>
      <c r="B33" s="29" t="s">
        <v>346</v>
      </c>
      <c r="C33" s="30" t="s">
        <v>5</v>
      </c>
      <c r="D33" s="32" t="s">
        <v>83</v>
      </c>
    </row>
    <row r="34" spans="1:4" ht="36" hidden="1" outlineLevel="2" x14ac:dyDescent="0.2">
      <c r="A34" s="109" t="s">
        <v>69</v>
      </c>
      <c r="B34" s="110" t="s">
        <v>351</v>
      </c>
      <c r="C34" s="145" t="s">
        <v>5</v>
      </c>
      <c r="D34" s="112" t="s">
        <v>419</v>
      </c>
    </row>
    <row r="35" spans="1:4" ht="20.149999999999999" customHeight="1" outlineLevel="1" collapsed="1" x14ac:dyDescent="0.3">
      <c r="A35" s="428" t="s">
        <v>722</v>
      </c>
      <c r="B35" s="429"/>
      <c r="C35" s="429"/>
      <c r="D35" s="430"/>
    </row>
    <row r="36" spans="1:4" ht="45" hidden="1" outlineLevel="2" x14ac:dyDescent="0.2">
      <c r="A36" s="29" t="s">
        <v>84</v>
      </c>
      <c r="B36" s="29" t="s">
        <v>352</v>
      </c>
      <c r="C36" s="30">
        <v>4647</v>
      </c>
      <c r="D36" s="33" t="s">
        <v>409</v>
      </c>
    </row>
    <row r="37" spans="1:4" ht="45" hidden="1" outlineLevel="2" x14ac:dyDescent="0.2">
      <c r="A37" s="118" t="s">
        <v>71</v>
      </c>
      <c r="B37" s="118" t="s">
        <v>353</v>
      </c>
      <c r="C37" s="117">
        <v>4647</v>
      </c>
      <c r="D37" s="121" t="s">
        <v>410</v>
      </c>
    </row>
    <row r="38" spans="1:4" ht="45" hidden="1" outlineLevel="2" x14ac:dyDescent="0.2">
      <c r="A38" s="29" t="s">
        <v>85</v>
      </c>
      <c r="B38" s="29" t="s">
        <v>354</v>
      </c>
      <c r="C38" s="30">
        <v>4647</v>
      </c>
      <c r="D38" s="33" t="s">
        <v>411</v>
      </c>
    </row>
    <row r="39" spans="1:4" ht="45" hidden="1" outlineLevel="2" x14ac:dyDescent="0.2">
      <c r="A39" s="118" t="s">
        <v>72</v>
      </c>
      <c r="B39" s="118" t="s">
        <v>355</v>
      </c>
      <c r="C39" s="117">
        <v>7153</v>
      </c>
      <c r="D39" s="121" t="s">
        <v>412</v>
      </c>
    </row>
    <row r="40" spans="1:4" ht="23.25" customHeight="1" x14ac:dyDescent="0.3">
      <c r="A40" s="415" t="s">
        <v>356</v>
      </c>
      <c r="B40" s="416"/>
      <c r="C40" s="416"/>
      <c r="D40" s="416"/>
    </row>
    <row r="41" spans="1:4" ht="21" customHeight="1" outlineLevel="1" collapsed="1" x14ac:dyDescent="0.3">
      <c r="A41" s="428" t="s">
        <v>460</v>
      </c>
      <c r="B41" s="429"/>
      <c r="C41" s="429"/>
      <c r="D41" s="430"/>
    </row>
    <row r="42" spans="1:4" ht="20.149999999999999" hidden="1" customHeight="1" outlineLevel="2" collapsed="1" x14ac:dyDescent="0.2">
      <c r="A42" s="425" t="s">
        <v>73</v>
      </c>
      <c r="B42" s="426"/>
      <c r="C42" s="426"/>
      <c r="D42" s="427"/>
    </row>
    <row r="43" spans="1:4" ht="45" hidden="1" outlineLevel="3" x14ac:dyDescent="0.2">
      <c r="A43" s="29" t="s">
        <v>291</v>
      </c>
      <c r="B43" s="29" t="s">
        <v>322</v>
      </c>
      <c r="C43" s="30">
        <v>541308</v>
      </c>
      <c r="D43" s="32" t="s">
        <v>292</v>
      </c>
    </row>
    <row r="44" spans="1:4" ht="34.5" hidden="1" customHeight="1" outlineLevel="3" x14ac:dyDescent="0.2">
      <c r="A44" s="109" t="s">
        <v>293</v>
      </c>
      <c r="B44" s="110" t="s">
        <v>318</v>
      </c>
      <c r="C44" s="132">
        <f>C43*0.2</f>
        <v>108261.6</v>
      </c>
      <c r="D44" s="112" t="s">
        <v>420</v>
      </c>
    </row>
    <row r="45" spans="1:4" ht="20.149999999999999" hidden="1" customHeight="1" outlineLevel="2" collapsed="1" x14ac:dyDescent="0.2">
      <c r="A45" s="425" t="s">
        <v>74</v>
      </c>
      <c r="B45" s="426"/>
      <c r="C45" s="426"/>
      <c r="D45" s="427"/>
    </row>
    <row r="46" spans="1:4" ht="45" hidden="1" outlineLevel="3" x14ac:dyDescent="0.2">
      <c r="A46" s="29" t="s">
        <v>294</v>
      </c>
      <c r="B46" s="29" t="s">
        <v>323</v>
      </c>
      <c r="C46" s="30">
        <v>497795</v>
      </c>
      <c r="D46" s="32" t="s">
        <v>295</v>
      </c>
    </row>
    <row r="47" spans="1:4" ht="40.5" hidden="1" customHeight="1" outlineLevel="3" x14ac:dyDescent="0.2">
      <c r="A47" s="109" t="s">
        <v>296</v>
      </c>
      <c r="B47" s="110" t="s">
        <v>319</v>
      </c>
      <c r="C47" s="132">
        <f>C46*0.2</f>
        <v>99559</v>
      </c>
      <c r="D47" s="112" t="s">
        <v>420</v>
      </c>
    </row>
    <row r="48" spans="1:4" ht="20.149999999999999" hidden="1" customHeight="1" outlineLevel="2" collapsed="1" x14ac:dyDescent="0.2">
      <c r="A48" s="425" t="s">
        <v>75</v>
      </c>
      <c r="B48" s="426"/>
      <c r="C48" s="426"/>
      <c r="D48" s="427"/>
    </row>
    <row r="49" spans="1:4" ht="45" hidden="1" outlineLevel="3" x14ac:dyDescent="0.2">
      <c r="A49" s="29" t="s">
        <v>297</v>
      </c>
      <c r="B49" s="29" t="s">
        <v>324</v>
      </c>
      <c r="C49" s="30">
        <v>920921</v>
      </c>
      <c r="D49" s="32" t="s">
        <v>298</v>
      </c>
    </row>
    <row r="50" spans="1:4" ht="39" hidden="1" customHeight="1" outlineLevel="3" x14ac:dyDescent="0.2">
      <c r="A50" s="109" t="s">
        <v>299</v>
      </c>
      <c r="B50" s="110" t="s">
        <v>320</v>
      </c>
      <c r="C50" s="132">
        <f>C49*0.2</f>
        <v>184184.2</v>
      </c>
      <c r="D50" s="112" t="s">
        <v>420</v>
      </c>
    </row>
    <row r="51" spans="1:4" ht="18.75" customHeight="1" outlineLevel="1" collapsed="1" x14ac:dyDescent="0.3">
      <c r="A51" s="428" t="s">
        <v>723</v>
      </c>
      <c r="B51" s="429"/>
      <c r="C51" s="429"/>
      <c r="D51" s="430"/>
    </row>
    <row r="52" spans="1:4" ht="20.149999999999999" hidden="1" customHeight="1" outlineLevel="2" collapsed="1" x14ac:dyDescent="0.2">
      <c r="A52" s="425" t="s">
        <v>300</v>
      </c>
      <c r="B52" s="426"/>
      <c r="C52" s="426"/>
      <c r="D52" s="427"/>
    </row>
    <row r="53" spans="1:4" ht="25.5" hidden="1" outlineLevel="3" x14ac:dyDescent="0.2">
      <c r="A53" s="31" t="s">
        <v>301</v>
      </c>
      <c r="B53" s="29" t="s">
        <v>645</v>
      </c>
      <c r="C53" s="30">
        <v>7798</v>
      </c>
      <c r="D53" s="32" t="s">
        <v>302</v>
      </c>
    </row>
    <row r="54" spans="1:4" ht="25.5" hidden="1" outlineLevel="3" x14ac:dyDescent="0.2">
      <c r="A54" s="120" t="s">
        <v>303</v>
      </c>
      <c r="B54" s="120" t="s">
        <v>645</v>
      </c>
      <c r="C54" s="117">
        <v>7482</v>
      </c>
      <c r="D54" s="119" t="s">
        <v>304</v>
      </c>
    </row>
    <row r="55" spans="1:4" ht="25.5" hidden="1" outlineLevel="3" x14ac:dyDescent="0.2">
      <c r="A55" s="31" t="s">
        <v>305</v>
      </c>
      <c r="B55" s="29" t="s">
        <v>645</v>
      </c>
      <c r="C55" s="30">
        <v>7061</v>
      </c>
      <c r="D55" s="32" t="s">
        <v>306</v>
      </c>
    </row>
    <row r="56" spans="1:4" ht="25.5" hidden="1" outlineLevel="3" x14ac:dyDescent="0.2">
      <c r="A56" s="120" t="s">
        <v>307</v>
      </c>
      <c r="B56" s="120" t="s">
        <v>645</v>
      </c>
      <c r="C56" s="117">
        <v>6638</v>
      </c>
      <c r="D56" s="119" t="s">
        <v>308</v>
      </c>
    </row>
    <row r="57" spans="1:4" ht="25.5" hidden="1" outlineLevel="3" x14ac:dyDescent="0.2">
      <c r="A57" s="31" t="s">
        <v>309</v>
      </c>
      <c r="B57" s="29" t="s">
        <v>645</v>
      </c>
      <c r="C57" s="30" t="s">
        <v>5</v>
      </c>
      <c r="D57" s="32" t="s">
        <v>310</v>
      </c>
    </row>
    <row r="58" spans="1:4" ht="18.75" customHeight="1" outlineLevel="1" collapsed="1" x14ac:dyDescent="0.3">
      <c r="A58" s="428" t="s">
        <v>722</v>
      </c>
      <c r="B58" s="429"/>
      <c r="C58" s="429"/>
      <c r="D58" s="430"/>
    </row>
    <row r="59" spans="1:4" ht="20.149999999999999" hidden="1" customHeight="1" outlineLevel="2" collapsed="1" x14ac:dyDescent="0.2">
      <c r="A59" s="425" t="s">
        <v>76</v>
      </c>
      <c r="B59" s="426"/>
      <c r="C59" s="426"/>
      <c r="D59" s="427"/>
    </row>
    <row r="60" spans="1:4" ht="45" hidden="1" outlineLevel="3" x14ac:dyDescent="0.2">
      <c r="A60" s="120" t="s">
        <v>335</v>
      </c>
      <c r="B60" s="120" t="s">
        <v>321</v>
      </c>
      <c r="C60" s="117">
        <v>378916</v>
      </c>
      <c r="D60" s="119" t="s">
        <v>330</v>
      </c>
    </row>
    <row r="61" spans="1:4" ht="20.149999999999999" hidden="1" customHeight="1" outlineLevel="2" collapsed="1" x14ac:dyDescent="0.2">
      <c r="A61" s="425" t="s">
        <v>77</v>
      </c>
      <c r="B61" s="426"/>
      <c r="C61" s="426"/>
      <c r="D61" s="427"/>
    </row>
    <row r="62" spans="1:4" ht="45" hidden="1" outlineLevel="3" x14ac:dyDescent="0.2">
      <c r="A62" s="29" t="s">
        <v>336</v>
      </c>
      <c r="B62" s="29" t="s">
        <v>325</v>
      </c>
      <c r="C62" s="30">
        <v>348456</v>
      </c>
      <c r="D62" s="32" t="s">
        <v>331</v>
      </c>
    </row>
    <row r="63" spans="1:4" ht="20.149999999999999" hidden="1" customHeight="1" outlineLevel="2" collapsed="1" x14ac:dyDescent="0.2">
      <c r="A63" s="425" t="s">
        <v>78</v>
      </c>
      <c r="B63" s="426"/>
      <c r="C63" s="426"/>
      <c r="D63" s="427"/>
    </row>
    <row r="64" spans="1:4" ht="45" hidden="1" outlineLevel="3" x14ac:dyDescent="0.2">
      <c r="A64" s="120" t="s">
        <v>337</v>
      </c>
      <c r="B64" s="120" t="s">
        <v>326</v>
      </c>
      <c r="C64" s="117">
        <v>632947</v>
      </c>
      <c r="D64" s="119" t="s">
        <v>329</v>
      </c>
    </row>
    <row r="65" spans="1:34" ht="20.149999999999999" customHeight="1" outlineLevel="1" collapsed="1" x14ac:dyDescent="0.3">
      <c r="A65" s="428" t="s">
        <v>458</v>
      </c>
      <c r="B65" s="429"/>
      <c r="C65" s="429"/>
      <c r="D65" s="430"/>
    </row>
    <row r="66" spans="1:34" ht="90" hidden="1" outlineLevel="2" x14ac:dyDescent="0.2">
      <c r="A66" s="29" t="s">
        <v>311</v>
      </c>
      <c r="B66" s="29" t="s">
        <v>327</v>
      </c>
      <c r="C66" s="30">
        <v>1600</v>
      </c>
      <c r="D66" s="32" t="s">
        <v>468</v>
      </c>
    </row>
    <row r="67" spans="1:34" ht="90" hidden="1" outlineLevel="2" x14ac:dyDescent="0.2">
      <c r="A67" s="120" t="s">
        <v>312</v>
      </c>
      <c r="B67" s="120" t="s">
        <v>328</v>
      </c>
      <c r="C67" s="117">
        <v>1600</v>
      </c>
      <c r="D67" s="119" t="s">
        <v>469</v>
      </c>
    </row>
    <row r="68" spans="1:34" ht="26.25" hidden="1" customHeight="1" outlineLevel="2" x14ac:dyDescent="0.2">
      <c r="A68" s="31" t="s">
        <v>442</v>
      </c>
      <c r="B68" s="29" t="s">
        <v>443</v>
      </c>
      <c r="C68" s="30">
        <v>1380</v>
      </c>
      <c r="D68" s="32"/>
    </row>
    <row r="69" spans="1:34" ht="20.149999999999999" customHeight="1" outlineLevel="1" collapsed="1" x14ac:dyDescent="0.3">
      <c r="A69" s="428" t="s">
        <v>457</v>
      </c>
      <c r="B69" s="429"/>
      <c r="C69" s="429"/>
      <c r="D69" s="430"/>
    </row>
    <row r="70" spans="1:34" ht="38.25" hidden="1" outlineLevel="2" x14ac:dyDescent="0.2">
      <c r="A70" s="118" t="s">
        <v>446</v>
      </c>
      <c r="B70" s="118" t="s">
        <v>1334</v>
      </c>
      <c r="C70" s="117">
        <v>7546</v>
      </c>
      <c r="D70" s="121" t="s">
        <v>35</v>
      </c>
    </row>
    <row r="71" spans="1:34" ht="24.75" customHeight="1" x14ac:dyDescent="0.3">
      <c r="A71" s="415" t="s">
        <v>1256</v>
      </c>
      <c r="B71" s="416"/>
      <c r="C71" s="416"/>
      <c r="D71" s="416"/>
    </row>
    <row r="72" spans="1:34" ht="20.149999999999999" customHeight="1" outlineLevel="1" collapsed="1" x14ac:dyDescent="0.3">
      <c r="A72" s="428" t="s">
        <v>459</v>
      </c>
      <c r="B72" s="429"/>
      <c r="C72" s="429"/>
      <c r="D72" s="430"/>
    </row>
    <row r="73" spans="1:34" s="59" customFormat="1" ht="67.5" hidden="1" outlineLevel="2" x14ac:dyDescent="0.2">
      <c r="A73" s="29" t="s">
        <v>30</v>
      </c>
      <c r="B73" s="29" t="s">
        <v>183</v>
      </c>
      <c r="C73" s="30" t="s">
        <v>18</v>
      </c>
      <c r="D73" s="32" t="s">
        <v>544</v>
      </c>
    </row>
    <row r="74" spans="1:34" s="59" customFormat="1" ht="67.5" hidden="1" outlineLevel="2" x14ac:dyDescent="0.2">
      <c r="A74" s="118" t="s">
        <v>31</v>
      </c>
      <c r="B74" s="118" t="s">
        <v>184</v>
      </c>
      <c r="C74" s="117" t="s">
        <v>16</v>
      </c>
      <c r="D74" s="121" t="s">
        <v>545</v>
      </c>
    </row>
    <row r="75" spans="1:34" s="59" customFormat="1" ht="45" hidden="1" outlineLevel="2" x14ac:dyDescent="0.2">
      <c r="A75" s="34" t="s">
        <v>32</v>
      </c>
      <c r="B75" s="35" t="s">
        <v>185</v>
      </c>
      <c r="C75" s="82" t="s">
        <v>558</v>
      </c>
      <c r="D75" s="33" t="s">
        <v>86</v>
      </c>
    </row>
    <row r="76" spans="1:34" s="59" customFormat="1" ht="78.75" hidden="1" outlineLevel="2" x14ac:dyDescent="0.2">
      <c r="A76" s="123" t="s">
        <v>33</v>
      </c>
      <c r="B76" s="120" t="s">
        <v>186</v>
      </c>
      <c r="C76" s="125" t="s">
        <v>18</v>
      </c>
      <c r="D76" s="124" t="s">
        <v>546</v>
      </c>
    </row>
    <row r="77" spans="1:34" s="59" customFormat="1" ht="78.75" hidden="1" outlineLevel="2" x14ac:dyDescent="0.2">
      <c r="A77" s="34" t="s">
        <v>34</v>
      </c>
      <c r="B77" s="35" t="s">
        <v>187</v>
      </c>
      <c r="C77" s="82" t="s">
        <v>16</v>
      </c>
      <c r="D77" s="33" t="s">
        <v>547</v>
      </c>
    </row>
    <row r="78" spans="1:34" ht="16.5" customHeight="1" x14ac:dyDescent="0.2">
      <c r="A78" s="530"/>
      <c r="B78" s="531"/>
      <c r="C78" s="531"/>
      <c r="D78" s="532"/>
    </row>
    <row r="79" spans="1:34" s="61" customFormat="1" ht="14.5" x14ac:dyDescent="0.35">
      <c r="A79" s="432" t="s">
        <v>1287</v>
      </c>
      <c r="B79" s="432"/>
      <c r="C79" s="432"/>
      <c r="D79" s="43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row>
    <row r="80" spans="1:34" s="61" customFormat="1" ht="14.5" x14ac:dyDescent="0.35">
      <c r="A80" s="399" t="s">
        <v>47</v>
      </c>
      <c r="B80" s="399"/>
      <c r="C80" s="399"/>
      <c r="D80" s="399"/>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row>
    <row r="81" spans="1:7" s="15" customFormat="1" ht="23.25" customHeight="1" x14ac:dyDescent="0.3">
      <c r="A81" s="400" t="s">
        <v>418</v>
      </c>
      <c r="B81" s="401"/>
      <c r="C81" s="401"/>
      <c r="D81" s="401"/>
      <c r="E81" s="58"/>
      <c r="F81" s="58"/>
      <c r="G81" s="63"/>
    </row>
  </sheetData>
  <mergeCells count="30">
    <mergeCell ref="A1:D1"/>
    <mergeCell ref="A2:D2"/>
    <mergeCell ref="A4:A6"/>
    <mergeCell ref="B4:B6"/>
    <mergeCell ref="D4:D6"/>
    <mergeCell ref="C4:C6"/>
    <mergeCell ref="A40:D40"/>
    <mergeCell ref="A41:D41"/>
    <mergeCell ref="A42:D42"/>
    <mergeCell ref="A45:D45"/>
    <mergeCell ref="A48:D48"/>
    <mergeCell ref="A7:D7"/>
    <mergeCell ref="A8:D8"/>
    <mergeCell ref="A13:D13"/>
    <mergeCell ref="A24:D24"/>
    <mergeCell ref="A35:D35"/>
    <mergeCell ref="A80:D80"/>
    <mergeCell ref="A81:D81"/>
    <mergeCell ref="A63:D63"/>
    <mergeCell ref="A58:D58"/>
    <mergeCell ref="A51:D51"/>
    <mergeCell ref="A52:D52"/>
    <mergeCell ref="A59:D59"/>
    <mergeCell ref="A61:D61"/>
    <mergeCell ref="A78:D78"/>
    <mergeCell ref="A71:D71"/>
    <mergeCell ref="A72:D72"/>
    <mergeCell ref="A65:D65"/>
    <mergeCell ref="A69:D69"/>
    <mergeCell ref="A79:D79"/>
  </mergeCells>
  <pageMargins left="0.7" right="0.7" top="0.75" bottom="0.75" header="0.3" footer="0.3"/>
  <pageSetup paperSize="9" scale="42"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pageSetUpPr fitToPage="1"/>
  </sheetPr>
  <dimension ref="A1:G15"/>
  <sheetViews>
    <sheetView zoomScale="90" zoomScaleNormal="90" zoomScaleSheetLayoutView="71" zoomScalePageLayoutView="90" workbookViewId="0">
      <pane ySplit="7" topLeftCell="A8" activePane="bottomLeft" state="frozen"/>
      <selection pane="bottomLeft" activeCell="A9" sqref="A9"/>
    </sheetView>
  </sheetViews>
  <sheetFormatPr defaultColWidth="9" defaultRowHeight="14" outlineLevelRow="2" x14ac:dyDescent="0.3"/>
  <cols>
    <col min="1" max="1" width="24.33203125" style="22" customWidth="1"/>
    <col min="2" max="2" width="70.5" style="22" customWidth="1"/>
    <col min="3" max="3" width="11" style="23" bestFit="1" customWidth="1"/>
    <col min="4" max="4" width="61.08203125" style="22" customWidth="1"/>
    <col min="5" max="16384" width="9" style="60"/>
  </cols>
  <sheetData>
    <row r="1" spans="1:7" s="59" customFormat="1" ht="12.5" x14ac:dyDescent="0.25">
      <c r="A1" s="407" t="s">
        <v>92</v>
      </c>
      <c r="B1" s="408"/>
      <c r="C1" s="482"/>
      <c r="D1" s="62"/>
    </row>
    <row r="2" spans="1:7" s="59" customFormat="1" ht="12.5" x14ac:dyDescent="0.25">
      <c r="A2" s="407" t="s">
        <v>93</v>
      </c>
      <c r="B2" s="408"/>
      <c r="C2" s="482"/>
      <c r="D2" s="62"/>
    </row>
    <row r="4" spans="1:7" s="10" customFormat="1" ht="15" customHeight="1" x14ac:dyDescent="0.3">
      <c r="A4" s="409" t="s">
        <v>1</v>
      </c>
      <c r="B4" s="410" t="s">
        <v>97</v>
      </c>
      <c r="C4" s="412" t="s">
        <v>555</v>
      </c>
      <c r="D4" s="411" t="s">
        <v>2</v>
      </c>
    </row>
    <row r="5" spans="1:7" s="10" customFormat="1" ht="15" customHeight="1" x14ac:dyDescent="0.3">
      <c r="A5" s="409"/>
      <c r="B5" s="410"/>
      <c r="C5" s="469"/>
      <c r="D5" s="411"/>
    </row>
    <row r="6" spans="1:7" s="10" customFormat="1" ht="15" customHeight="1" x14ac:dyDescent="0.3">
      <c r="A6" s="409"/>
      <c r="B6" s="410"/>
      <c r="C6" s="470"/>
      <c r="D6" s="411"/>
    </row>
    <row r="7" spans="1:7" ht="20.25" customHeight="1" x14ac:dyDescent="0.3">
      <c r="A7" s="415" t="s">
        <v>288</v>
      </c>
      <c r="B7" s="416"/>
      <c r="C7" s="416"/>
      <c r="D7" s="416"/>
    </row>
    <row r="8" spans="1:7" s="49" customFormat="1" ht="20.149999999999999" customHeight="1" x14ac:dyDescent="0.3">
      <c r="A8" s="479" t="s">
        <v>461</v>
      </c>
      <c r="B8" s="480"/>
      <c r="C8" s="480"/>
      <c r="D8" s="480"/>
    </row>
    <row r="9" spans="1:7" ht="20" outlineLevel="1" x14ac:dyDescent="0.3">
      <c r="A9" s="7" t="s">
        <v>435</v>
      </c>
      <c r="B9" s="14" t="s">
        <v>436</v>
      </c>
      <c r="C9" s="151">
        <v>51975</v>
      </c>
      <c r="D9" s="16" t="s">
        <v>1273</v>
      </c>
    </row>
    <row r="10" spans="1:7" ht="40" outlineLevel="2" x14ac:dyDescent="0.3">
      <c r="A10" s="7"/>
      <c r="B10" s="14"/>
      <c r="C10" s="151"/>
      <c r="D10" s="16" t="s">
        <v>437</v>
      </c>
    </row>
    <row r="11" spans="1:7" s="21" customFormat="1" ht="17.25" customHeight="1" x14ac:dyDescent="0.2">
      <c r="A11" s="477"/>
      <c r="B11" s="478"/>
      <c r="C11" s="478"/>
      <c r="D11" s="478"/>
    </row>
    <row r="12" spans="1:7" s="61" customFormat="1" ht="14.25" x14ac:dyDescent="0.2">
      <c r="A12" s="432"/>
      <c r="B12" s="432"/>
      <c r="C12" s="432"/>
      <c r="D12" s="432"/>
    </row>
    <row r="13" spans="1:7" s="61" customFormat="1" ht="14.25" x14ac:dyDescent="0.2">
      <c r="A13" s="399"/>
      <c r="B13" s="399"/>
      <c r="C13" s="399"/>
      <c r="D13" s="399"/>
    </row>
    <row r="14" spans="1:7" s="15" customFormat="1" ht="23.25" customHeight="1" x14ac:dyDescent="0.2">
      <c r="A14" s="400"/>
      <c r="B14" s="401"/>
      <c r="C14" s="401"/>
      <c r="D14" s="401"/>
      <c r="E14" s="58"/>
      <c r="F14" s="58"/>
      <c r="G14" s="63"/>
    </row>
    <row r="15" spans="1:7" s="24" customFormat="1" ht="20.149999999999999" customHeight="1" x14ac:dyDescent="0.2">
      <c r="A15" s="533"/>
      <c r="B15" s="533"/>
      <c r="C15" s="533"/>
      <c r="D15" s="533"/>
    </row>
  </sheetData>
  <sheetProtection formatCells="0" formatColumns="0" formatRows="0" insertColumns="0" insertRows="0" insertHyperlinks="0" deleteColumns="0" deleteRows="0" selectLockedCells="1" sort="0" autoFilter="0" pivotTables="0" selectUnlockedCells="1"/>
  <mergeCells count="13">
    <mergeCell ref="A15:D15"/>
    <mergeCell ref="A4:A6"/>
    <mergeCell ref="B4:B6"/>
    <mergeCell ref="C4:C6"/>
    <mergeCell ref="D4:D6"/>
    <mergeCell ref="A14:D14"/>
    <mergeCell ref="A8:D8"/>
    <mergeCell ref="A11:D11"/>
    <mergeCell ref="A1:C1"/>
    <mergeCell ref="A2:C2"/>
    <mergeCell ref="A12:D12"/>
    <mergeCell ref="A13:D13"/>
    <mergeCell ref="A7:D7"/>
  </mergeCells>
  <pageMargins left="0.62992125984251968" right="0.23622047244094491" top="0.74803149606299213" bottom="0.74803149606299213" header="0.31496062992125984" footer="0.31496062992125984"/>
  <pageSetup paperSize="9" scale="64" fitToHeight="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88930D43D67B104EBA8EC4B365EAF096" ma:contentTypeVersion="0" ma:contentTypeDescription="Создание документа." ma:contentTypeScope="" ma:versionID="976b1811385c822827fc3cf34b1ec75b">
  <xsd:schema xmlns:xsd="http://www.w3.org/2001/XMLSchema" xmlns:p="http://schemas.microsoft.com/office/2006/metadata/properties" targetNamespace="http://schemas.microsoft.com/office/2006/metadata/properties" ma:root="true" ma:fieldsID="53974d1da0c14f073d2cc649cae9f3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344A288-48EE-48B3-81A0-4A7006714DE3}">
  <ds:schemaRefs>
    <ds:schemaRef ds:uri="http://schemas.microsoft.com/sharepoint/v3/contenttype/forms"/>
  </ds:schemaRefs>
</ds:datastoreItem>
</file>

<file path=customXml/itemProps2.xml><?xml version="1.0" encoding="utf-8"?>
<ds:datastoreItem xmlns:ds="http://schemas.openxmlformats.org/officeDocument/2006/customXml" ds:itemID="{AAFD1CB8-0B64-4F1A-A4B9-D51B7FA37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9631230-DB5C-4113-BAEA-D64610E97A80}">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23</vt:i4>
      </vt:variant>
    </vt:vector>
  </HeadingPairs>
  <TitlesOfParts>
    <vt:vector size="42" baseType="lpstr">
      <vt:lpstr>Реестр продуктов</vt:lpstr>
      <vt:lpstr>Перечень Программ для ЭВМ</vt:lpstr>
      <vt:lpstr>Спека</vt:lpstr>
      <vt:lpstr>Континент 3.9</vt:lpstr>
      <vt:lpstr>Континент 3.9.3 KB</vt:lpstr>
      <vt:lpstr>Континент 4</vt:lpstr>
      <vt:lpstr>Континент АП-ZТN</vt:lpstr>
      <vt:lpstr>Secret Net Studio</vt:lpstr>
      <vt:lpstr>Secret Net LSP</vt:lpstr>
      <vt:lpstr>SN LSP и SNS</vt:lpstr>
      <vt:lpstr>vGate R2</vt:lpstr>
      <vt:lpstr>Континент WAF</vt:lpstr>
      <vt:lpstr>Соболь</vt:lpstr>
      <vt:lpstr>Континент TLS 2</vt:lpstr>
      <vt:lpstr>Secret MDM</vt:lpstr>
      <vt:lpstr>Jinn</vt:lpstr>
      <vt:lpstr>Континент 3.9 Экспорт</vt:lpstr>
      <vt:lpstr>Континент 3.7</vt:lpstr>
      <vt:lpstr>Терминал</vt:lpstr>
      <vt:lpstr>'Secret MDM'!Заголовки_для_печати</vt:lpstr>
      <vt:lpstr>'Secret Net LSP'!Заголовки_для_печати</vt:lpstr>
      <vt:lpstr>'Secret Net Studio'!Заголовки_для_печати</vt:lpstr>
      <vt:lpstr>'SN LSP и SNS'!Заголовки_для_печати</vt:lpstr>
      <vt:lpstr>'vGate R2'!Заголовки_для_печати</vt:lpstr>
      <vt:lpstr>Соболь!Заголовки_для_печати</vt:lpstr>
      <vt:lpstr>Jinn!Область_печати</vt:lpstr>
      <vt:lpstr>'Secret MDM'!Область_печати</vt:lpstr>
      <vt:lpstr>'Secret Net LSP'!Область_печати</vt:lpstr>
      <vt:lpstr>'Secret Net Studio'!Область_печати</vt:lpstr>
      <vt:lpstr>'SN LSP и SNS'!Область_печати</vt:lpstr>
      <vt:lpstr>'vGate R2'!Область_печати</vt:lpstr>
      <vt:lpstr>'Континент 3.7'!Область_печати</vt:lpstr>
      <vt:lpstr>'Континент 3.9'!Область_печати</vt:lpstr>
      <vt:lpstr>'Континент 3.9 Экспорт'!Область_печати</vt:lpstr>
      <vt:lpstr>'Континент 3.9.3 KB'!Область_печати</vt:lpstr>
      <vt:lpstr>'Континент 4'!Область_печати</vt:lpstr>
      <vt:lpstr>'Континент TLS 2'!Область_печати</vt:lpstr>
      <vt:lpstr>'Континент WAF'!Область_печати</vt:lpstr>
      <vt:lpstr>'Континент АП-ZТN'!Область_печати</vt:lpstr>
      <vt:lpstr>'Реестр продуктов'!Область_печати</vt:lpstr>
      <vt:lpstr>Соболь!Область_печати</vt:lpstr>
      <vt:lpstr>Терминал!Область_печати</vt:lpstr>
    </vt:vector>
  </TitlesOfParts>
  <Company>ООО "Код безопасности"</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Сводный прайс-лист</dc:title>
  <dc:subject>Прайс на продукты компании ООО "Код Безопасности"</dc:subject>
  <dc:creator>k.zakharova</dc:creator>
  <cp:keywords>КБ</cp:keywords>
  <dc:description>http://www.securitycode.ru/</dc:description>
  <cp:lastModifiedBy>Алексей Табанаков</cp:lastModifiedBy>
  <cp:lastPrinted>2019-03-11T13:23:36Z</cp:lastPrinted>
  <dcterms:created xsi:type="dcterms:W3CDTF">2011-03-28T12:14:04Z</dcterms:created>
  <dcterms:modified xsi:type="dcterms:W3CDTF">2024-08-28T12:40:07Z</dcterms:modified>
  <cp:category>Документ</cp:category>
  <cp:contentStatus>Действующий</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0x01010088930D43D67B104EBA8EC4B365EAF096</vt:lpwstr>
  </property>
</Properties>
</file>